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DATA\Kegiatan 2026\EPSS 2026\Dokumen NBM\"/>
    </mc:Choice>
  </mc:AlternateContent>
  <xr:revisionPtr revIDLastSave="0" documentId="13_ncr:1_{4F52DAB7-A9F3-4525-924B-2A140FBDF2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NBM 2024" sheetId="32" r:id="rId1"/>
    <sheet name="PPH NBM 2024" sheetId="33" r:id="rId2"/>
  </sheets>
  <definedNames>
    <definedName name="_xlnm.Print_Area" localSheetId="0">'Tabel NBM 2024'!$A$1:$X$208</definedName>
    <definedName name="_xlnm.Print_Titles" localSheetId="0">'Tabel NBM 2024'!$1:$11</definedName>
  </definedNames>
  <calcPr calcId="191029"/>
</workbook>
</file>

<file path=xl/calcChain.xml><?xml version="1.0" encoding="utf-8"?>
<calcChain xmlns="http://schemas.openxmlformats.org/spreadsheetml/2006/main">
  <c r="M10" i="33" l="1"/>
  <c r="M22" i="33"/>
  <c r="D7" i="33"/>
  <c r="L5" i="33"/>
  <c r="C7" i="33"/>
  <c r="F7" i="33"/>
  <c r="G7" i="33"/>
  <c r="C8" i="33"/>
  <c r="D8" i="33"/>
  <c r="F8" i="33"/>
  <c r="G8" i="33"/>
  <c r="C9" i="33"/>
  <c r="D9" i="33"/>
  <c r="F9" i="33"/>
  <c r="G9" i="33"/>
  <c r="C10" i="33"/>
  <c r="D10" i="33"/>
  <c r="F10" i="33"/>
  <c r="G10" i="33"/>
  <c r="N10" i="33"/>
  <c r="O10" i="33"/>
  <c r="C11" i="33"/>
  <c r="D11" i="33"/>
  <c r="F11" i="33"/>
  <c r="G11" i="33"/>
  <c r="M11" i="33"/>
  <c r="N11" i="33"/>
  <c r="O11" i="33"/>
  <c r="C12" i="33"/>
  <c r="D12" i="33"/>
  <c r="F12" i="33"/>
  <c r="G12" i="33"/>
  <c r="M12" i="33"/>
  <c r="N12" i="33"/>
  <c r="O12" i="33"/>
  <c r="C13" i="33"/>
  <c r="D13" i="33"/>
  <c r="F13" i="33"/>
  <c r="G13" i="33"/>
  <c r="M13" i="33"/>
  <c r="N13" i="33"/>
  <c r="O13" i="33"/>
  <c r="C14" i="33"/>
  <c r="D14" i="33"/>
  <c r="F14" i="33"/>
  <c r="G14" i="33"/>
  <c r="M14" i="33"/>
  <c r="N14" i="33"/>
  <c r="O14" i="33"/>
  <c r="F15" i="33"/>
  <c r="G15" i="33"/>
  <c r="M15" i="33"/>
  <c r="O15" i="33"/>
  <c r="C16" i="33"/>
  <c r="D16" i="33"/>
  <c r="F16" i="33"/>
  <c r="G16" i="33"/>
  <c r="H16" i="33"/>
  <c r="M16" i="33"/>
  <c r="N16" i="33"/>
  <c r="O16" i="33"/>
  <c r="M17" i="33"/>
  <c r="O17" i="33"/>
  <c r="M18" i="33"/>
  <c r="N18" i="33"/>
  <c r="O18" i="33"/>
  <c r="M19" i="33"/>
  <c r="N19" i="33"/>
  <c r="O19" i="33"/>
  <c r="M20" i="33"/>
  <c r="N20" i="33"/>
  <c r="N22" i="33"/>
  <c r="O22" i="33"/>
  <c r="C23" i="33"/>
  <c r="D23" i="33"/>
  <c r="F23" i="33"/>
  <c r="G23" i="33"/>
  <c r="C24" i="33"/>
  <c r="D24" i="33"/>
  <c r="F24" i="33"/>
  <c r="G24" i="33"/>
  <c r="C25" i="33"/>
  <c r="D25" i="33"/>
  <c r="F25" i="33"/>
  <c r="G25" i="33"/>
  <c r="C26" i="33"/>
  <c r="D26" i="33"/>
  <c r="F26" i="33"/>
  <c r="G26" i="33"/>
  <c r="C27" i="33"/>
  <c r="D27" i="33"/>
  <c r="F27" i="33"/>
  <c r="G27" i="33"/>
  <c r="C28" i="33"/>
  <c r="D28" i="33"/>
  <c r="F28" i="33"/>
  <c r="G28" i="33"/>
  <c r="C29" i="33"/>
  <c r="D29" i="33"/>
  <c r="F29" i="33"/>
  <c r="G29" i="33"/>
  <c r="C30" i="33"/>
  <c r="D30" i="33"/>
  <c r="F30" i="33"/>
  <c r="G30" i="33"/>
  <c r="C31" i="33"/>
  <c r="F31" i="33"/>
  <c r="G31" i="33"/>
  <c r="C32" i="33"/>
  <c r="D32" i="33"/>
  <c r="F32" i="33"/>
  <c r="G32" i="33"/>
  <c r="H32" i="33"/>
  <c r="A3" i="32" l="1"/>
</calcChain>
</file>

<file path=xl/sharedStrings.xml><?xml version="1.0" encoding="utf-8"?>
<sst xmlns="http://schemas.openxmlformats.org/spreadsheetml/2006/main" count="418" uniqueCount="313">
  <si>
    <t>Jenis Bahan Makanan</t>
  </si>
  <si>
    <t>Commodity</t>
  </si>
  <si>
    <t>IV. BUAH BIJI BERMINYAK</t>
  </si>
  <si>
    <t>PULSES NUT AND OIL SEEDS</t>
  </si>
  <si>
    <t>Melon</t>
  </si>
  <si>
    <t>Lemon/Lemon</t>
  </si>
  <si>
    <t>Jeruk Besar/Pomelo</t>
  </si>
  <si>
    <t>Kurma/Date Fruit</t>
  </si>
  <si>
    <t>Pir/Pear</t>
  </si>
  <si>
    <t>Aprikot, Ceri Dan Persik/Apricot,cherry, Nectarine</t>
  </si>
  <si>
    <t>Rasberry Dan Blackberry</t>
  </si>
  <si>
    <t>Kiwi/Kiwi</t>
  </si>
  <si>
    <t>Kesemek/Persimon</t>
  </si>
  <si>
    <t>Lengkeng</t>
  </si>
  <si>
    <t>Leci/Lychee</t>
  </si>
  <si>
    <t>Buah Naga</t>
  </si>
  <si>
    <t>Buah Lainnya</t>
  </si>
  <si>
    <t>VI. SAYUR-SAYURAN/ VEGETABLES</t>
  </si>
  <si>
    <t>Cabe Rawit</t>
  </si>
  <si>
    <t>Kacang Kapri</t>
  </si>
  <si>
    <t>Selada</t>
  </si>
  <si>
    <t>Asparagus</t>
  </si>
  <si>
    <t>Seledri</t>
  </si>
  <si>
    <t>Lainya (Oyong, kecipir, pare, pakis</t>
  </si>
  <si>
    <t>Tuna/Cakalang/Tongkol</t>
  </si>
  <si>
    <t>Tunas/Skipjack/Little Tuna</t>
  </si>
  <si>
    <t>Kuwe</t>
  </si>
  <si>
    <t>Baronang</t>
  </si>
  <si>
    <t>Ekor Kuning</t>
  </si>
  <si>
    <t>Selar</t>
  </si>
  <si>
    <t>Gabus</t>
  </si>
  <si>
    <t>Tawes</t>
  </si>
  <si>
    <t>XI. MINYAK &amp; LEMAK</t>
  </si>
  <si>
    <t>OILS &amp; FATS</t>
  </si>
  <si>
    <t>Minyak Jagung</t>
  </si>
  <si>
    <t>Minyak Zaitun</t>
  </si>
  <si>
    <t>Minyak Wijen</t>
  </si>
  <si>
    <t>Minyak Kedelai</t>
  </si>
  <si>
    <t>Perubahan Stok</t>
  </si>
  <si>
    <r>
      <rPr>
        <sz val="8"/>
        <rFont val="Times New Roman"/>
        <family val="1"/>
      </rPr>
      <t>Susu Sapi/</t>
    </r>
    <r>
      <rPr>
        <i/>
        <sz val="8"/>
        <rFont val="Times New Roman"/>
        <family val="1"/>
      </rPr>
      <t>Cow Milk</t>
    </r>
  </si>
  <si>
    <r>
      <rPr>
        <sz val="8"/>
        <rFont val="Times New Roman"/>
        <family val="1"/>
      </rPr>
      <t>Susu Impor/</t>
    </r>
    <r>
      <rPr>
        <i/>
        <sz val="8"/>
        <rFont val="Times New Roman"/>
        <family val="1"/>
      </rPr>
      <t>Imported Milk</t>
    </r>
  </si>
  <si>
    <t>(2)</t>
  </si>
  <si>
    <t>(3)</t>
  </si>
  <si>
    <t>(4)</t>
  </si>
  <si>
    <r>
      <rPr>
        <b/>
        <sz val="12"/>
        <rFont val="Times New Roman"/>
        <family val="1"/>
      </rPr>
      <t xml:space="preserve">NERACA BAHAN MAKANAN / </t>
    </r>
    <r>
      <rPr>
        <b/>
        <i/>
        <sz val="12"/>
        <rFont val="Times New Roman"/>
        <family val="1"/>
      </rPr>
      <t>FOOD BALANCE SHEET</t>
    </r>
  </si>
  <si>
    <t>Penduduk pertengahan tahun:</t>
  </si>
  <si>
    <t>Angka Konversi</t>
  </si>
  <si>
    <t>Produksi</t>
  </si>
  <si>
    <t>Impor</t>
  </si>
  <si>
    <t>Penyediaan dalam</t>
  </si>
  <si>
    <t>Ekspor</t>
  </si>
  <si>
    <t>Penyediaan</t>
  </si>
  <si>
    <r>
      <rPr>
        <sz val="8"/>
        <rFont val="Times New Roman"/>
        <family val="1"/>
      </rPr>
      <t xml:space="preserve">Pemakaian Dalam Negeri / </t>
    </r>
    <r>
      <rPr>
        <i/>
        <sz val="8"/>
        <rFont val="Times New Roman"/>
        <family val="1"/>
      </rPr>
      <t>Domestic utilization</t>
    </r>
  </si>
  <si>
    <t>Ketersediaan Per Kapita</t>
  </si>
  <si>
    <r>
      <rPr>
        <sz val="8"/>
        <rFont val="Maiandra GD"/>
        <family val="2"/>
      </rPr>
      <t xml:space="preserve">Pemakaian Dalam Negeri / </t>
    </r>
    <r>
      <rPr>
        <i/>
        <sz val="8"/>
        <rFont val="Maiandra GD"/>
        <family val="2"/>
      </rPr>
      <t>Domestic utilization</t>
    </r>
  </si>
  <si>
    <t>Production</t>
  </si>
  <si>
    <t>negeri sblm Ekspor</t>
  </si>
  <si>
    <t>Dalam</t>
  </si>
  <si>
    <t>Pakan</t>
  </si>
  <si>
    <t>Bibit</t>
  </si>
  <si>
    <t>Diolah untuk</t>
  </si>
  <si>
    <t>Tercecer</t>
  </si>
  <si>
    <t>Penggunaan Lain</t>
  </si>
  <si>
    <t>Bahan</t>
  </si>
  <si>
    <t>Per capita availability</t>
  </si>
  <si>
    <t>Masukan</t>
  </si>
  <si>
    <t>Keluaran</t>
  </si>
  <si>
    <t>Changes</t>
  </si>
  <si>
    <t>Supply availa-</t>
  </si>
  <si>
    <t>Negeri</t>
  </si>
  <si>
    <t>Manufactured for</t>
  </si>
  <si>
    <t>Makanan</t>
  </si>
  <si>
    <t>Kg/Th</t>
  </si>
  <si>
    <t>Gram/</t>
  </si>
  <si>
    <t>Kalori/</t>
  </si>
  <si>
    <t>Protein/</t>
  </si>
  <si>
    <t>Lemak/</t>
  </si>
  <si>
    <t>Input</t>
  </si>
  <si>
    <t>Output</t>
  </si>
  <si>
    <t>in</t>
  </si>
  <si>
    <t>Imports</t>
  </si>
  <si>
    <t>ble for domestic</t>
  </si>
  <si>
    <t>Exports</t>
  </si>
  <si>
    <t>Domestic</t>
  </si>
  <si>
    <t>Feed</t>
  </si>
  <si>
    <t>Seed</t>
  </si>
  <si>
    <t>Bukan</t>
  </si>
  <si>
    <t>Waste</t>
  </si>
  <si>
    <t>Other Uses</t>
  </si>
  <si>
    <t>Food</t>
  </si>
  <si>
    <t>hari</t>
  </si>
  <si>
    <t>Calories</t>
  </si>
  <si>
    <t>Proteins</t>
  </si>
  <si>
    <t>Fats</t>
  </si>
  <si>
    <t>Stock</t>
  </si>
  <si>
    <t>utilization before</t>
  </si>
  <si>
    <t>Supply</t>
  </si>
  <si>
    <t>Kg/Year</t>
  </si>
  <si>
    <t>Grams/</t>
  </si>
  <si>
    <t>kkal/hari</t>
  </si>
  <si>
    <t>Gram/hr</t>
  </si>
  <si>
    <t>Kandungan Zat Gizi</t>
  </si>
  <si>
    <t>exports</t>
  </si>
  <si>
    <t>Non food</t>
  </si>
  <si>
    <t>day</t>
  </si>
  <si>
    <t>kcal/day</t>
  </si>
  <si>
    <t>Grams/day</t>
  </si>
  <si>
    <t xml:space="preserve">   BDD</t>
  </si>
  <si>
    <t xml:space="preserve">  Kalori</t>
  </si>
  <si>
    <t xml:space="preserve"> Protein</t>
  </si>
  <si>
    <t xml:space="preserve">   Lemak</t>
  </si>
  <si>
    <t>Vitamin A</t>
  </si>
  <si>
    <t>Vitamin B1</t>
  </si>
  <si>
    <t>Vitamin C</t>
  </si>
  <si>
    <t>Kalsium</t>
  </si>
  <si>
    <t>Fosfor</t>
  </si>
  <si>
    <t>Zat Besi</t>
  </si>
  <si>
    <r>
      <rPr>
        <b/>
        <sz val="8"/>
        <rFont val="Times New Roman"/>
        <family val="1"/>
      </rPr>
      <t>I. PADI-PADIAN/</t>
    </r>
    <r>
      <rPr>
        <b/>
        <i/>
        <sz val="8"/>
        <rFont val="Times New Roman"/>
        <family val="1"/>
      </rPr>
      <t>CEREALS</t>
    </r>
  </si>
  <si>
    <r>
      <rPr>
        <sz val="8"/>
        <rFont val="Times New Roman"/>
        <family val="1"/>
      </rPr>
      <t>Gabah (GKG) /</t>
    </r>
    <r>
      <rPr>
        <i/>
        <sz val="8"/>
        <rFont val="Times New Roman"/>
        <family val="1"/>
      </rPr>
      <t>unhusked rice</t>
    </r>
  </si>
  <si>
    <t>-</t>
  </si>
  <si>
    <t/>
  </si>
  <si>
    <r>
      <rPr>
        <sz val="8"/>
        <rFont val="Times New Roman"/>
        <family val="1"/>
      </rPr>
      <t>Beras/</t>
    </r>
    <r>
      <rPr>
        <i/>
        <sz val="8"/>
        <rFont val="Times New Roman"/>
        <family val="1"/>
      </rPr>
      <t>Rice</t>
    </r>
  </si>
  <si>
    <r>
      <rPr>
        <sz val="8"/>
        <rFont val="Times New Roman"/>
        <family val="1"/>
      </rPr>
      <t>Jagung/</t>
    </r>
    <r>
      <rPr>
        <i/>
        <sz val="8"/>
        <rFont val="Times New Roman"/>
        <family val="1"/>
      </rPr>
      <t>Maize</t>
    </r>
  </si>
  <si>
    <r>
      <rPr>
        <sz val="8"/>
        <rFont val="Times New Roman"/>
        <family val="1"/>
      </rPr>
      <t xml:space="preserve">Jagung basah/ </t>
    </r>
    <r>
      <rPr>
        <i/>
        <sz val="8"/>
        <rFont val="Times New Roman"/>
        <family val="1"/>
      </rPr>
      <t>Fresh maize</t>
    </r>
  </si>
  <si>
    <r>
      <rPr>
        <sz val="8"/>
        <rFont val="Times New Roman"/>
        <family val="1"/>
      </rPr>
      <t>Gandum/</t>
    </r>
    <r>
      <rPr>
        <i/>
        <sz val="8"/>
        <rFont val="Times New Roman"/>
        <family val="1"/>
      </rPr>
      <t>Wheat</t>
    </r>
  </si>
  <si>
    <r>
      <rPr>
        <sz val="8"/>
        <rFont val="Times New Roman"/>
        <family val="1"/>
      </rPr>
      <t xml:space="preserve">Tepung Gandum/ </t>
    </r>
    <r>
      <rPr>
        <i/>
        <sz val="8"/>
        <rFont val="Times New Roman"/>
        <family val="1"/>
      </rPr>
      <t>Wheat flour</t>
    </r>
  </si>
  <si>
    <r>
      <rPr>
        <b/>
        <sz val="8"/>
        <rFont val="Times New Roman"/>
        <family val="1"/>
      </rPr>
      <t>II. MAKANAN BERPATI/</t>
    </r>
    <r>
      <rPr>
        <b/>
        <i/>
        <sz val="8"/>
        <rFont val="Times New Roman"/>
        <family val="1"/>
      </rPr>
      <t xml:space="preserve"> STARCHY FOOD</t>
    </r>
  </si>
  <si>
    <r>
      <rPr>
        <sz val="8"/>
        <rFont val="Times New Roman"/>
        <family val="1"/>
      </rPr>
      <t>Ubi jalar/</t>
    </r>
    <r>
      <rPr>
        <i/>
        <sz val="8"/>
        <rFont val="Times New Roman"/>
        <family val="1"/>
      </rPr>
      <t>Sweet potatoes</t>
    </r>
  </si>
  <si>
    <r>
      <rPr>
        <sz val="8"/>
        <rFont val="Times New Roman"/>
        <family val="1"/>
      </rPr>
      <t>Ubi kayu/</t>
    </r>
    <r>
      <rPr>
        <i/>
        <sz val="8"/>
        <rFont val="Times New Roman"/>
        <family val="1"/>
      </rPr>
      <t>Cassava</t>
    </r>
  </si>
  <si>
    <r>
      <rPr>
        <sz val="8"/>
        <rFont val="Times New Roman"/>
        <family val="1"/>
      </rPr>
      <t>Tepung sagu/</t>
    </r>
    <r>
      <rPr>
        <i/>
        <sz val="8"/>
        <rFont val="Times New Roman"/>
        <family val="1"/>
      </rPr>
      <t>Sago flour</t>
    </r>
  </si>
  <si>
    <r>
      <rPr>
        <b/>
        <sz val="8"/>
        <rFont val="Times New Roman"/>
        <family val="1"/>
      </rPr>
      <t>III. GULA/</t>
    </r>
    <r>
      <rPr>
        <b/>
        <i/>
        <sz val="8"/>
        <rFont val="Times New Roman"/>
        <family val="1"/>
      </rPr>
      <t>SUGAR</t>
    </r>
  </si>
  <si>
    <r>
      <rPr>
        <sz val="8"/>
        <rFont val="Times New Roman"/>
        <family val="1"/>
      </rPr>
      <t>Gula pasir/White</t>
    </r>
    <r>
      <rPr>
        <i/>
        <sz val="8"/>
        <rFont val="Times New Roman"/>
        <family val="1"/>
      </rPr>
      <t xml:space="preserve"> sugar</t>
    </r>
  </si>
  <si>
    <r>
      <rPr>
        <sz val="8"/>
        <rFont val="Times New Roman"/>
        <family val="1"/>
      </rPr>
      <t>Gula mangkok/</t>
    </r>
    <r>
      <rPr>
        <i/>
        <sz val="8"/>
        <rFont val="Times New Roman"/>
        <family val="1"/>
      </rPr>
      <t>Other sugar</t>
    </r>
  </si>
  <si>
    <r>
      <rPr>
        <sz val="8"/>
        <rFont val="Times New Roman"/>
        <family val="1"/>
      </rPr>
      <t>Kacang tanah berkulit/</t>
    </r>
    <r>
      <rPr>
        <i/>
        <sz val="8"/>
        <rFont val="Times New Roman"/>
        <family val="1"/>
      </rPr>
      <t>Groundnuts in shell</t>
    </r>
  </si>
  <si>
    <r>
      <rPr>
        <sz val="8"/>
        <rFont val="Times New Roman"/>
        <family val="1"/>
      </rPr>
      <t>Kacang tanah lepas kulit/</t>
    </r>
    <r>
      <rPr>
        <i/>
        <sz val="8"/>
        <rFont val="Times New Roman"/>
        <family val="1"/>
      </rPr>
      <t>Groundnuts shelled</t>
    </r>
  </si>
  <si>
    <r>
      <rPr>
        <sz val="8"/>
        <rFont val="Times New Roman"/>
        <family val="1"/>
      </rPr>
      <t>Kedelai/</t>
    </r>
    <r>
      <rPr>
        <i/>
        <sz val="8"/>
        <rFont val="Times New Roman"/>
        <family val="1"/>
      </rPr>
      <t>Soyabeans</t>
    </r>
  </si>
  <si>
    <r>
      <rPr>
        <sz val="8"/>
        <rFont val="Times New Roman"/>
        <family val="1"/>
      </rPr>
      <t>Kacang hijau/</t>
    </r>
    <r>
      <rPr>
        <i/>
        <sz val="8"/>
        <rFont val="Times New Roman"/>
        <family val="1"/>
      </rPr>
      <t>Mungbean</t>
    </r>
  </si>
  <si>
    <r>
      <rPr>
        <sz val="8"/>
        <rFont val="Times New Roman"/>
        <family val="1"/>
      </rPr>
      <t>Kelapa daging/</t>
    </r>
    <r>
      <rPr>
        <i/>
        <sz val="8"/>
        <rFont val="Times New Roman"/>
        <family val="1"/>
      </rPr>
      <t>Coconut fresh</t>
    </r>
  </si>
  <si>
    <r>
      <rPr>
        <sz val="8"/>
        <rFont val="Times New Roman"/>
        <family val="1"/>
      </rPr>
      <t>Kopra/</t>
    </r>
    <r>
      <rPr>
        <i/>
        <sz val="8"/>
        <rFont val="Times New Roman"/>
        <family val="1"/>
      </rPr>
      <t>Copra</t>
    </r>
  </si>
  <si>
    <r>
      <rPr>
        <b/>
        <sz val="8"/>
        <rFont val="Times New Roman"/>
        <family val="1"/>
      </rPr>
      <t>V. BUAH-BUAHAN/</t>
    </r>
    <r>
      <rPr>
        <b/>
        <i/>
        <sz val="8"/>
        <rFont val="Times New Roman"/>
        <family val="1"/>
      </rPr>
      <t>FRUITS</t>
    </r>
  </si>
  <si>
    <r>
      <rPr>
        <sz val="8"/>
        <rFont val="Times New Roman"/>
        <family val="1"/>
      </rPr>
      <t>Alpokat/</t>
    </r>
    <r>
      <rPr>
        <i/>
        <sz val="8"/>
        <rFont val="Times New Roman"/>
        <family val="1"/>
      </rPr>
      <t>Avocados</t>
    </r>
  </si>
  <si>
    <r>
      <rPr>
        <sz val="8"/>
        <rFont val="Times New Roman"/>
        <family val="1"/>
      </rPr>
      <t>Jeruk/</t>
    </r>
    <r>
      <rPr>
        <i/>
        <sz val="8"/>
        <rFont val="Times New Roman"/>
        <family val="1"/>
      </rPr>
      <t>Oranges</t>
    </r>
  </si>
  <si>
    <r>
      <rPr>
        <sz val="8"/>
        <rFont val="Times New Roman"/>
        <family val="1"/>
      </rPr>
      <t>Duku/</t>
    </r>
    <r>
      <rPr>
        <i/>
        <sz val="8"/>
        <rFont val="Times New Roman"/>
        <family val="1"/>
      </rPr>
      <t>Lanzon</t>
    </r>
  </si>
  <si>
    <r>
      <rPr>
        <sz val="8"/>
        <rFont val="Times New Roman"/>
        <family val="1"/>
      </rPr>
      <t>Durian/</t>
    </r>
    <r>
      <rPr>
        <i/>
        <sz val="8"/>
        <rFont val="Times New Roman"/>
        <family val="1"/>
      </rPr>
      <t>Durians</t>
    </r>
  </si>
  <si>
    <r>
      <rPr>
        <sz val="8"/>
        <rFont val="Times New Roman"/>
        <family val="1"/>
      </rPr>
      <t>Jambu/</t>
    </r>
    <r>
      <rPr>
        <i/>
        <sz val="8"/>
        <rFont val="Times New Roman"/>
        <family val="1"/>
      </rPr>
      <t>Waterapples</t>
    </r>
  </si>
  <si>
    <r>
      <rPr>
        <sz val="8"/>
        <rFont val="Times New Roman"/>
        <family val="1"/>
      </rPr>
      <t>Jambu Air /</t>
    </r>
    <r>
      <rPr>
        <i/>
        <sz val="8"/>
        <rFont val="Times New Roman"/>
        <family val="1"/>
      </rPr>
      <t>Rose apple</t>
    </r>
  </si>
  <si>
    <r>
      <rPr>
        <sz val="8"/>
        <rFont val="Times New Roman"/>
        <family val="1"/>
      </rPr>
      <t>Mangga/</t>
    </r>
    <r>
      <rPr>
        <i/>
        <sz val="8"/>
        <rFont val="Times New Roman"/>
        <family val="1"/>
      </rPr>
      <t>Mangoes</t>
    </r>
  </si>
  <si>
    <r>
      <rPr>
        <sz val="8"/>
        <rFont val="Times New Roman"/>
        <family val="1"/>
      </rPr>
      <t>Nanas/</t>
    </r>
    <r>
      <rPr>
        <i/>
        <sz val="8"/>
        <rFont val="Times New Roman"/>
        <family val="1"/>
      </rPr>
      <t>Pineapples</t>
    </r>
  </si>
  <si>
    <r>
      <rPr>
        <sz val="8"/>
        <rFont val="Times New Roman"/>
        <family val="1"/>
      </rPr>
      <t>Pepaya/</t>
    </r>
    <r>
      <rPr>
        <i/>
        <sz val="8"/>
        <rFont val="Times New Roman"/>
        <family val="1"/>
      </rPr>
      <t>Papayas</t>
    </r>
  </si>
  <si>
    <r>
      <rPr>
        <sz val="8"/>
        <rFont val="Times New Roman"/>
        <family val="1"/>
      </rPr>
      <t>Pisang/</t>
    </r>
    <r>
      <rPr>
        <i/>
        <sz val="8"/>
        <rFont val="Times New Roman"/>
        <family val="1"/>
      </rPr>
      <t>Bananas</t>
    </r>
  </si>
  <si>
    <r>
      <rPr>
        <sz val="8"/>
        <rFont val="Times New Roman"/>
        <family val="1"/>
      </rPr>
      <t>Rambutan/</t>
    </r>
    <r>
      <rPr>
        <i/>
        <sz val="8"/>
        <rFont val="Times New Roman"/>
        <family val="1"/>
      </rPr>
      <t>Rambutans</t>
    </r>
  </si>
  <si>
    <r>
      <rPr>
        <sz val="8"/>
        <rFont val="Times New Roman"/>
        <family val="1"/>
      </rPr>
      <t>Salak/</t>
    </r>
    <r>
      <rPr>
        <i/>
        <sz val="8"/>
        <rFont val="Times New Roman"/>
        <family val="1"/>
      </rPr>
      <t>Salacia</t>
    </r>
  </si>
  <si>
    <r>
      <rPr>
        <sz val="8"/>
        <rFont val="Times New Roman"/>
        <family val="1"/>
      </rPr>
      <t>Sawo/</t>
    </r>
    <r>
      <rPr>
        <i/>
        <sz val="8"/>
        <rFont val="Times New Roman"/>
        <family val="1"/>
      </rPr>
      <t>Sapodila</t>
    </r>
  </si>
  <si>
    <r>
      <rPr>
        <sz val="8"/>
        <rFont val="Times New Roman"/>
        <family val="1"/>
      </rPr>
      <t>Semangka/</t>
    </r>
    <r>
      <rPr>
        <i/>
        <sz val="8"/>
        <rFont val="Times New Roman"/>
        <family val="1"/>
      </rPr>
      <t>Watermelon</t>
    </r>
  </si>
  <si>
    <r>
      <rPr>
        <sz val="8"/>
        <rFont val="Times New Roman"/>
        <family val="1"/>
      </rPr>
      <t>Belimbing/</t>
    </r>
    <r>
      <rPr>
        <i/>
        <sz val="8"/>
        <rFont val="Times New Roman"/>
        <family val="1"/>
      </rPr>
      <t xml:space="preserve"> Star Fruit</t>
    </r>
  </si>
  <si>
    <r>
      <rPr>
        <sz val="8"/>
        <rFont val="Times New Roman"/>
        <family val="1"/>
      </rPr>
      <t xml:space="preserve">Manggis/ </t>
    </r>
    <r>
      <rPr>
        <i/>
        <sz val="8"/>
        <rFont val="Times New Roman"/>
        <family val="1"/>
      </rPr>
      <t>Mangosteen</t>
    </r>
  </si>
  <si>
    <r>
      <rPr>
        <sz val="8"/>
        <rFont val="Times New Roman"/>
        <family val="1"/>
      </rPr>
      <t xml:space="preserve">Nangka/Cempedak/ </t>
    </r>
    <r>
      <rPr>
        <i/>
        <sz val="8"/>
        <rFont val="Times New Roman"/>
        <family val="1"/>
      </rPr>
      <t>Jackfruit</t>
    </r>
  </si>
  <si>
    <r>
      <rPr>
        <sz val="8"/>
        <rFont val="Times New Roman"/>
        <family val="1"/>
      </rPr>
      <t xml:space="preserve">Markisa/ </t>
    </r>
    <r>
      <rPr>
        <i/>
        <sz val="8"/>
        <rFont val="Times New Roman"/>
        <family val="1"/>
      </rPr>
      <t>Marquisa</t>
    </r>
  </si>
  <si>
    <r>
      <rPr>
        <sz val="8"/>
        <rFont val="Times New Roman"/>
        <family val="1"/>
      </rPr>
      <t xml:space="preserve">Sirsak/ </t>
    </r>
    <r>
      <rPr>
        <i/>
        <sz val="8"/>
        <rFont val="Times New Roman"/>
        <family val="1"/>
      </rPr>
      <t>Soursop</t>
    </r>
  </si>
  <si>
    <r>
      <rPr>
        <sz val="8"/>
        <rFont val="Times New Roman"/>
        <family val="1"/>
      </rPr>
      <t xml:space="preserve">Sukun/ </t>
    </r>
    <r>
      <rPr>
        <i/>
        <sz val="8"/>
        <rFont val="Times New Roman"/>
        <family val="1"/>
      </rPr>
      <t>Bread Fruit</t>
    </r>
  </si>
  <si>
    <r>
      <rPr>
        <sz val="8"/>
        <rFont val="Times New Roman"/>
        <family val="1"/>
      </rPr>
      <t xml:space="preserve">Apel/ </t>
    </r>
    <r>
      <rPr>
        <i/>
        <sz val="8"/>
        <rFont val="Times New Roman"/>
        <family val="1"/>
      </rPr>
      <t>Apple</t>
    </r>
  </si>
  <si>
    <r>
      <rPr>
        <sz val="8"/>
        <rFont val="Times New Roman"/>
        <family val="1"/>
      </rPr>
      <t xml:space="preserve">Anggur/ </t>
    </r>
    <r>
      <rPr>
        <i/>
        <sz val="8"/>
        <rFont val="Times New Roman"/>
        <family val="1"/>
      </rPr>
      <t>Grape</t>
    </r>
  </si>
  <si>
    <r>
      <rPr>
        <sz val="8"/>
        <rFont val="Times New Roman"/>
        <family val="1"/>
      </rPr>
      <t>Strobery/</t>
    </r>
    <r>
      <rPr>
        <i/>
        <sz val="8"/>
        <rFont val="Times New Roman"/>
        <family val="1"/>
      </rPr>
      <t>Strawberry</t>
    </r>
  </si>
  <si>
    <r>
      <rPr>
        <sz val="8"/>
        <rFont val="Times New Roman"/>
        <family val="1"/>
      </rPr>
      <t>Blewah/</t>
    </r>
    <r>
      <rPr>
        <i/>
        <sz val="8"/>
        <rFont val="Times New Roman"/>
        <family val="1"/>
      </rPr>
      <t>Cantalaupe</t>
    </r>
  </si>
  <si>
    <r>
      <rPr>
        <sz val="8"/>
        <rFont val="Times New Roman"/>
        <family val="1"/>
      </rPr>
      <t>Buah Ara (Buah Tin)/</t>
    </r>
    <r>
      <rPr>
        <i/>
        <sz val="8"/>
        <rFont val="Times New Roman"/>
        <family val="1"/>
      </rPr>
      <t>Fig</t>
    </r>
  </si>
  <si>
    <r>
      <rPr>
        <sz val="8"/>
        <rFont val="Times New Roman"/>
        <family val="1"/>
      </rPr>
      <t xml:space="preserve">Bawang Merah/ </t>
    </r>
    <r>
      <rPr>
        <i/>
        <sz val="8"/>
        <rFont val="Times New Roman"/>
        <family val="1"/>
      </rPr>
      <t>Shallot(Onion)</t>
    </r>
  </si>
  <si>
    <r>
      <rPr>
        <sz val="8"/>
        <rFont val="Times New Roman"/>
        <family val="1"/>
      </rPr>
      <t>Ketimun/</t>
    </r>
    <r>
      <rPr>
        <i/>
        <sz val="8"/>
        <rFont val="Times New Roman"/>
        <family val="1"/>
      </rPr>
      <t>Cucumber</t>
    </r>
  </si>
  <si>
    <r>
      <rPr>
        <sz val="8"/>
        <rFont val="Times New Roman"/>
        <family val="1"/>
      </rPr>
      <t>Kacang Merah/</t>
    </r>
    <r>
      <rPr>
        <i/>
        <sz val="8"/>
        <rFont val="Times New Roman"/>
        <family val="1"/>
      </rPr>
      <t>Kidney beans</t>
    </r>
  </si>
  <si>
    <r>
      <rPr>
        <sz val="8"/>
        <rFont val="Times New Roman"/>
        <family val="1"/>
      </rPr>
      <t xml:space="preserve">Kacang Panjang/ </t>
    </r>
    <r>
      <rPr>
        <i/>
        <sz val="8"/>
        <rFont val="Times New Roman"/>
        <family val="1"/>
      </rPr>
      <t>String beans</t>
    </r>
  </si>
  <si>
    <r>
      <rPr>
        <sz val="8"/>
        <rFont val="Times New Roman"/>
        <family val="1"/>
      </rPr>
      <t>Kentang/</t>
    </r>
    <r>
      <rPr>
        <i/>
        <sz val="8"/>
        <rFont val="Times New Roman"/>
        <family val="1"/>
      </rPr>
      <t>Potatoes</t>
    </r>
  </si>
  <si>
    <r>
      <rPr>
        <sz val="8"/>
        <rFont val="Times New Roman"/>
        <family val="1"/>
      </rPr>
      <t>Kubis/</t>
    </r>
    <r>
      <rPr>
        <i/>
        <sz val="8"/>
        <rFont val="Times New Roman"/>
        <family val="1"/>
      </rPr>
      <t>Cabbage</t>
    </r>
  </si>
  <si>
    <r>
      <rPr>
        <sz val="8"/>
        <rFont val="Times New Roman"/>
        <family val="1"/>
      </rPr>
      <t>Tomat/</t>
    </r>
    <r>
      <rPr>
        <i/>
        <sz val="8"/>
        <rFont val="Times New Roman"/>
        <family val="1"/>
      </rPr>
      <t>Tomatoes</t>
    </r>
  </si>
  <si>
    <r>
      <rPr>
        <sz val="8"/>
        <rFont val="Times New Roman"/>
        <family val="1"/>
      </rPr>
      <t>Wortel/</t>
    </r>
    <r>
      <rPr>
        <i/>
        <sz val="8"/>
        <rFont val="Times New Roman"/>
        <family val="1"/>
      </rPr>
      <t>Carrots</t>
    </r>
  </si>
  <si>
    <r>
      <rPr>
        <sz val="8"/>
        <rFont val="Times New Roman"/>
        <family val="1"/>
      </rPr>
      <t>Terong/</t>
    </r>
    <r>
      <rPr>
        <i/>
        <sz val="8"/>
        <rFont val="Times New Roman"/>
        <family val="1"/>
      </rPr>
      <t>Eggplant</t>
    </r>
  </si>
  <si>
    <r>
      <rPr>
        <sz val="8"/>
        <rFont val="Times New Roman"/>
        <family val="1"/>
      </rPr>
      <t xml:space="preserve">Petsai/ Sawi/ </t>
    </r>
    <r>
      <rPr>
        <i/>
        <sz val="8"/>
        <rFont val="Times New Roman"/>
        <family val="1"/>
      </rPr>
      <t>Mustard greens</t>
    </r>
  </si>
  <si>
    <r>
      <rPr>
        <sz val="8"/>
        <rFont val="Times New Roman"/>
        <family val="1"/>
      </rPr>
      <t>Bawang Daun/</t>
    </r>
    <r>
      <rPr>
        <i/>
        <sz val="8"/>
        <rFont val="Times New Roman"/>
        <family val="1"/>
      </rPr>
      <t>Spring onion</t>
    </r>
  </si>
  <si>
    <r>
      <rPr>
        <sz val="8"/>
        <rFont val="Times New Roman"/>
        <family val="1"/>
      </rPr>
      <t>Kangkung/</t>
    </r>
    <r>
      <rPr>
        <i/>
        <sz val="8"/>
        <rFont val="Times New Roman"/>
        <family val="1"/>
      </rPr>
      <t>Swamp cabbage</t>
    </r>
  </si>
  <si>
    <r>
      <rPr>
        <sz val="8"/>
        <rFont val="Times New Roman"/>
        <family val="1"/>
      </rPr>
      <t>Lobak/</t>
    </r>
    <r>
      <rPr>
        <i/>
        <sz val="8"/>
        <rFont val="Times New Roman"/>
        <family val="1"/>
      </rPr>
      <t>Radish</t>
    </r>
  </si>
  <si>
    <r>
      <rPr>
        <sz val="8"/>
        <rFont val="Times New Roman"/>
        <family val="1"/>
      </rPr>
      <t>Labu siam/</t>
    </r>
    <r>
      <rPr>
        <i/>
        <sz val="8"/>
        <rFont val="Times New Roman"/>
        <family val="1"/>
      </rPr>
      <t>Chayotte</t>
    </r>
  </si>
  <si>
    <r>
      <rPr>
        <sz val="8"/>
        <rFont val="Times New Roman"/>
        <family val="1"/>
      </rPr>
      <t>Buncis/</t>
    </r>
    <r>
      <rPr>
        <i/>
        <sz val="8"/>
        <rFont val="Times New Roman"/>
        <family val="1"/>
      </rPr>
      <t>Greenbeans</t>
    </r>
  </si>
  <si>
    <r>
      <rPr>
        <sz val="8"/>
        <rFont val="Times New Roman"/>
        <family val="1"/>
      </rPr>
      <t>Bayam/</t>
    </r>
    <r>
      <rPr>
        <i/>
        <sz val="8"/>
        <rFont val="Times New Roman"/>
        <family val="1"/>
      </rPr>
      <t>Spinach</t>
    </r>
  </si>
  <si>
    <r>
      <rPr>
        <sz val="8"/>
        <rFont val="Times New Roman"/>
        <family val="1"/>
      </rPr>
      <t>Bawang Putih/</t>
    </r>
    <r>
      <rPr>
        <i/>
        <sz val="8"/>
        <rFont val="Times New Roman"/>
        <family val="1"/>
      </rPr>
      <t>Garlic</t>
    </r>
  </si>
  <si>
    <r>
      <rPr>
        <sz val="8"/>
        <rFont val="Times New Roman"/>
        <family val="1"/>
      </rPr>
      <t xml:space="preserve">Kembang Kol/ </t>
    </r>
    <r>
      <rPr>
        <i/>
        <sz val="8"/>
        <rFont val="Times New Roman"/>
        <family val="1"/>
      </rPr>
      <t>Cauliflowe</t>
    </r>
    <r>
      <rPr>
        <sz val="8"/>
        <rFont val="Times New Roman"/>
        <family val="1"/>
      </rPr>
      <t>r</t>
    </r>
  </si>
  <si>
    <r>
      <rPr>
        <sz val="8"/>
        <rFont val="Times New Roman"/>
        <family val="1"/>
      </rPr>
      <t xml:space="preserve">Melinjo/ </t>
    </r>
    <r>
      <rPr>
        <i/>
        <sz val="8"/>
        <rFont val="Times New Roman"/>
        <family val="1"/>
      </rPr>
      <t>Melinjo</t>
    </r>
  </si>
  <si>
    <r>
      <rPr>
        <sz val="8"/>
        <rFont val="Times New Roman"/>
        <family val="1"/>
      </rPr>
      <t xml:space="preserve">Petai/ </t>
    </r>
    <r>
      <rPr>
        <i/>
        <sz val="8"/>
        <rFont val="Times New Roman"/>
        <family val="1"/>
      </rPr>
      <t>Twisted Cluster Bean</t>
    </r>
  </si>
  <si>
    <r>
      <rPr>
        <sz val="8"/>
        <rFont val="Times New Roman"/>
        <family val="1"/>
      </rPr>
      <t xml:space="preserve">Jengkol/ </t>
    </r>
    <r>
      <rPr>
        <i/>
        <sz val="8"/>
        <rFont val="Times New Roman"/>
        <family val="1"/>
      </rPr>
      <t>Jengkol</t>
    </r>
  </si>
  <si>
    <r>
      <rPr>
        <sz val="8"/>
        <rFont val="Times New Roman"/>
        <family val="1"/>
      </rPr>
      <t xml:space="preserve">Paprika/ </t>
    </r>
    <r>
      <rPr>
        <i/>
        <sz val="8"/>
        <rFont val="Times New Roman"/>
        <family val="1"/>
      </rPr>
      <t>Sweet Pepper</t>
    </r>
  </si>
  <si>
    <r>
      <rPr>
        <b/>
        <sz val="8"/>
        <rFont val="Times New Roman"/>
        <family val="1"/>
      </rPr>
      <t>VII. DAGING/</t>
    </r>
    <r>
      <rPr>
        <b/>
        <i/>
        <sz val="8"/>
        <rFont val="Times New Roman"/>
        <family val="1"/>
      </rPr>
      <t>MEAT</t>
    </r>
  </si>
  <si>
    <r>
      <rPr>
        <sz val="8"/>
        <rFont val="Times New Roman"/>
        <family val="1"/>
      </rPr>
      <t>Daging Sapi/</t>
    </r>
    <r>
      <rPr>
        <i/>
        <sz val="8"/>
        <rFont val="Times New Roman"/>
        <family val="1"/>
      </rPr>
      <t>Beef</t>
    </r>
  </si>
  <si>
    <r>
      <rPr>
        <sz val="8"/>
        <rFont val="Times New Roman"/>
        <family val="1"/>
      </rPr>
      <t>Daging Kerbau/</t>
    </r>
    <r>
      <rPr>
        <i/>
        <sz val="8"/>
        <rFont val="Times New Roman"/>
        <family val="1"/>
      </rPr>
      <t>Buffalo Meat</t>
    </r>
  </si>
  <si>
    <r>
      <rPr>
        <sz val="8"/>
        <rFont val="Times New Roman"/>
        <family val="1"/>
      </rPr>
      <t>Daging Kambing/</t>
    </r>
    <r>
      <rPr>
        <i/>
        <sz val="8"/>
        <rFont val="Times New Roman"/>
        <family val="1"/>
      </rPr>
      <t>Mutton</t>
    </r>
  </si>
  <si>
    <r>
      <rPr>
        <sz val="8"/>
        <rFont val="Times New Roman"/>
        <family val="1"/>
      </rPr>
      <t>Daging Domba/</t>
    </r>
    <r>
      <rPr>
        <i/>
        <sz val="8"/>
        <rFont val="Times New Roman"/>
        <family val="1"/>
      </rPr>
      <t>Lamb</t>
    </r>
  </si>
  <si>
    <r>
      <rPr>
        <sz val="8"/>
        <rFont val="Times New Roman"/>
        <family val="1"/>
      </rPr>
      <t>Daging Kuda/Lainnya/</t>
    </r>
    <r>
      <rPr>
        <i/>
        <sz val="8"/>
        <rFont val="Times New Roman"/>
        <family val="1"/>
      </rPr>
      <t>Horse Meat/Other</t>
    </r>
  </si>
  <si>
    <r>
      <rPr>
        <sz val="8"/>
        <rFont val="Times New Roman"/>
        <family val="1"/>
      </rPr>
      <t>Daging Babi/</t>
    </r>
    <r>
      <rPr>
        <i/>
        <sz val="8"/>
        <rFont val="Times New Roman"/>
        <family val="1"/>
      </rPr>
      <t>Pork</t>
    </r>
  </si>
  <si>
    <r>
      <rPr>
        <sz val="8"/>
        <rFont val="Times New Roman"/>
        <family val="1"/>
      </rPr>
      <t>Daging Ayam Buras/</t>
    </r>
    <r>
      <rPr>
        <i/>
        <sz val="8"/>
        <rFont val="Times New Roman"/>
        <family val="1"/>
      </rPr>
      <t>Lokal Chicken Meat</t>
    </r>
  </si>
  <si>
    <r>
      <rPr>
        <sz val="8"/>
        <rFont val="Times New Roman"/>
        <family val="1"/>
      </rPr>
      <t>Daging Ayam Ras/</t>
    </r>
    <r>
      <rPr>
        <i/>
        <sz val="8"/>
        <rFont val="Times New Roman"/>
        <family val="1"/>
      </rPr>
      <t>Improved Chicken Meat</t>
    </r>
  </si>
  <si>
    <r>
      <rPr>
        <sz val="8"/>
        <rFont val="Times New Roman"/>
        <family val="1"/>
      </rPr>
      <t>Daging Itik/</t>
    </r>
    <r>
      <rPr>
        <i/>
        <sz val="8"/>
        <rFont val="Times New Roman"/>
        <family val="1"/>
      </rPr>
      <t>Duck Meat</t>
    </r>
  </si>
  <si>
    <r>
      <rPr>
        <sz val="8"/>
        <rFont val="Times New Roman"/>
        <family val="1"/>
      </rPr>
      <t>Daging Puyuh/</t>
    </r>
    <r>
      <rPr>
        <i/>
        <sz val="8"/>
        <rFont val="Times New Roman"/>
        <family val="1"/>
      </rPr>
      <t>Quail Meat</t>
    </r>
  </si>
  <si>
    <r>
      <rPr>
        <sz val="8"/>
        <rFont val="Times New Roman"/>
        <family val="1"/>
      </rPr>
      <t>Jeroan semua jenis/</t>
    </r>
    <r>
      <rPr>
        <i/>
        <sz val="8"/>
        <rFont val="Times New Roman"/>
        <family val="1"/>
      </rPr>
      <t>Offal All Kinds</t>
    </r>
  </si>
  <si>
    <r>
      <rPr>
        <b/>
        <sz val="8"/>
        <rFont val="Times New Roman"/>
        <family val="1"/>
      </rPr>
      <t>VIII. TELUR/</t>
    </r>
    <r>
      <rPr>
        <b/>
        <i/>
        <sz val="8"/>
        <rFont val="Times New Roman"/>
        <family val="1"/>
      </rPr>
      <t>EGGS</t>
    </r>
  </si>
  <si>
    <r>
      <rPr>
        <sz val="8"/>
        <rFont val="Times New Roman"/>
        <family val="1"/>
      </rPr>
      <t>Telur Ayam Buras/</t>
    </r>
    <r>
      <rPr>
        <i/>
        <sz val="8"/>
        <rFont val="Times New Roman"/>
        <family val="1"/>
      </rPr>
      <t xml:space="preserve"> Local Hen Eggs</t>
    </r>
  </si>
  <si>
    <r>
      <rPr>
        <sz val="8"/>
        <rFont val="Times New Roman"/>
        <family val="1"/>
      </rPr>
      <t>Telur Ayam Ras/</t>
    </r>
    <r>
      <rPr>
        <i/>
        <sz val="8"/>
        <rFont val="Times New Roman"/>
        <family val="1"/>
      </rPr>
      <t xml:space="preserve"> Improved Hen Eggs</t>
    </r>
  </si>
  <si>
    <r>
      <rPr>
        <sz val="8"/>
        <rFont val="Times New Roman"/>
        <family val="1"/>
      </rPr>
      <t>Telur Itik/</t>
    </r>
    <r>
      <rPr>
        <i/>
        <sz val="8"/>
        <rFont val="Times New Roman"/>
        <family val="1"/>
      </rPr>
      <t>Ducks Eggs</t>
    </r>
  </si>
  <si>
    <r>
      <rPr>
        <sz val="8"/>
        <rFont val="Times New Roman"/>
        <family val="1"/>
      </rPr>
      <t>Telur Puyuh/</t>
    </r>
    <r>
      <rPr>
        <i/>
        <sz val="8"/>
        <rFont val="Times New Roman"/>
        <family val="1"/>
      </rPr>
      <t>Quail Eggs</t>
    </r>
  </si>
  <si>
    <r>
      <rPr>
        <b/>
        <sz val="8"/>
        <rFont val="Times New Roman"/>
        <family val="1"/>
      </rPr>
      <t>IX. SUSU/</t>
    </r>
    <r>
      <rPr>
        <b/>
        <i/>
        <sz val="8"/>
        <rFont val="Times New Roman"/>
        <family val="1"/>
      </rPr>
      <t>MILK</t>
    </r>
  </si>
  <si>
    <r>
      <rPr>
        <b/>
        <sz val="8"/>
        <rFont val="Times New Roman"/>
        <family val="1"/>
      </rPr>
      <t>X. IKAN/</t>
    </r>
    <r>
      <rPr>
        <b/>
        <i/>
        <sz val="8"/>
        <rFont val="Times New Roman"/>
        <family val="1"/>
      </rPr>
      <t>FISH</t>
    </r>
  </si>
  <si>
    <r>
      <rPr>
        <sz val="8"/>
        <rFont val="Times New Roman"/>
        <family val="1"/>
      </rPr>
      <t>Kakap/</t>
    </r>
    <r>
      <rPr>
        <i/>
        <sz val="8"/>
        <rFont val="Times New Roman"/>
        <family val="1"/>
      </rPr>
      <t>Giant Seaperch</t>
    </r>
  </si>
  <si>
    <r>
      <rPr>
        <sz val="8"/>
        <rFont val="Times New Roman"/>
        <family val="1"/>
      </rPr>
      <t>Cucut/</t>
    </r>
    <r>
      <rPr>
        <i/>
        <sz val="8"/>
        <rFont val="Times New Roman"/>
        <family val="1"/>
      </rPr>
      <t>Sharks</t>
    </r>
  </si>
  <si>
    <r>
      <rPr>
        <sz val="8"/>
        <rFont val="Times New Roman"/>
        <family val="1"/>
      </rPr>
      <t>Bawal/</t>
    </r>
    <r>
      <rPr>
        <i/>
        <sz val="8"/>
        <rFont val="Times New Roman"/>
        <family val="1"/>
      </rPr>
      <t>Pomfret</t>
    </r>
  </si>
  <si>
    <r>
      <rPr>
        <sz val="8"/>
        <rFont val="Times New Roman"/>
        <family val="1"/>
      </rPr>
      <t>Teri/</t>
    </r>
    <r>
      <rPr>
        <i/>
        <sz val="8"/>
        <rFont val="Times New Roman"/>
        <family val="1"/>
      </rPr>
      <t>Anchovies</t>
    </r>
  </si>
  <si>
    <r>
      <rPr>
        <sz val="8"/>
        <rFont val="Times New Roman"/>
        <family val="1"/>
      </rPr>
      <t>Lemuru/</t>
    </r>
    <r>
      <rPr>
        <i/>
        <sz val="8"/>
        <rFont val="Times New Roman"/>
        <family val="1"/>
      </rPr>
      <t>Indian Oil Sardinella</t>
    </r>
  </si>
  <si>
    <r>
      <rPr>
        <sz val="8"/>
        <rFont val="Times New Roman"/>
        <family val="1"/>
      </rPr>
      <t>Kembung/</t>
    </r>
    <r>
      <rPr>
        <i/>
        <sz val="8"/>
        <rFont val="Times New Roman"/>
        <family val="1"/>
      </rPr>
      <t>Indian Mackerels</t>
    </r>
  </si>
  <si>
    <r>
      <rPr>
        <sz val="8"/>
        <rFont val="Times New Roman"/>
        <family val="1"/>
      </rPr>
      <t>Tenggiri/</t>
    </r>
    <r>
      <rPr>
        <i/>
        <sz val="8"/>
        <rFont val="Times New Roman"/>
        <family val="1"/>
      </rPr>
      <t>Narrow Bard /King Mackerels</t>
    </r>
  </si>
  <si>
    <r>
      <rPr>
        <sz val="8"/>
        <rFont val="Times New Roman"/>
        <family val="1"/>
      </rPr>
      <t>Bandeng/</t>
    </r>
    <r>
      <rPr>
        <i/>
        <sz val="8"/>
        <rFont val="Times New Roman"/>
        <family val="1"/>
      </rPr>
      <t>Milk Fish</t>
    </r>
  </si>
  <si>
    <r>
      <rPr>
        <sz val="8"/>
        <rFont val="Times New Roman"/>
        <family val="1"/>
      </rPr>
      <t>Belanak/</t>
    </r>
    <r>
      <rPr>
        <i/>
        <sz val="8"/>
        <rFont val="Times New Roman"/>
        <family val="1"/>
      </rPr>
      <t>Mullets</t>
    </r>
  </si>
  <si>
    <r>
      <rPr>
        <sz val="8"/>
        <rFont val="Times New Roman"/>
        <family val="1"/>
      </rPr>
      <t>Mujair/</t>
    </r>
    <r>
      <rPr>
        <i/>
        <sz val="8"/>
        <rFont val="Times New Roman"/>
        <family val="1"/>
      </rPr>
      <t>Mozambique Tilapia</t>
    </r>
  </si>
  <si>
    <r>
      <rPr>
        <sz val="8"/>
        <rFont val="Times New Roman"/>
        <family val="1"/>
      </rPr>
      <t>Ikan Mas/</t>
    </r>
    <r>
      <rPr>
        <i/>
        <sz val="8"/>
        <rFont val="Times New Roman"/>
        <family val="1"/>
      </rPr>
      <t>Common Carp</t>
    </r>
  </si>
  <si>
    <r>
      <rPr>
        <sz val="8"/>
        <rFont val="Times New Roman"/>
        <family val="1"/>
      </rPr>
      <t>Lele/</t>
    </r>
    <r>
      <rPr>
        <i/>
        <sz val="8"/>
        <rFont val="Times New Roman"/>
        <family val="1"/>
      </rPr>
      <t>Catfish</t>
    </r>
  </si>
  <si>
    <r>
      <rPr>
        <sz val="8"/>
        <rFont val="Times New Roman"/>
        <family val="1"/>
      </rPr>
      <t>Patin/</t>
    </r>
    <r>
      <rPr>
        <i/>
        <sz val="8"/>
        <rFont val="Times New Roman"/>
        <family val="1"/>
      </rPr>
      <t>Pangasius spp</t>
    </r>
  </si>
  <si>
    <r>
      <rPr>
        <sz val="8"/>
        <rFont val="Times New Roman"/>
        <family val="1"/>
      </rPr>
      <t>Nila/</t>
    </r>
    <r>
      <rPr>
        <i/>
        <sz val="8"/>
        <rFont val="Times New Roman"/>
        <family val="1"/>
      </rPr>
      <t>Nile tilapia</t>
    </r>
  </si>
  <si>
    <r>
      <rPr>
        <sz val="8"/>
        <rFont val="Times New Roman"/>
        <family val="1"/>
      </rPr>
      <t>Kerapu/</t>
    </r>
    <r>
      <rPr>
        <i/>
        <sz val="8"/>
        <rFont val="Times New Roman"/>
        <family val="1"/>
      </rPr>
      <t>Groupers</t>
    </r>
  </si>
  <si>
    <r>
      <rPr>
        <sz val="8"/>
        <rFont val="Times New Roman"/>
        <family val="1"/>
      </rPr>
      <t>Gurami/</t>
    </r>
    <r>
      <rPr>
        <i/>
        <sz val="8"/>
        <rFont val="Times New Roman"/>
        <family val="1"/>
      </rPr>
      <t>Giant gouramy</t>
    </r>
  </si>
  <si>
    <r>
      <rPr>
        <sz val="8"/>
        <rFont val="Times New Roman"/>
        <family val="1"/>
      </rPr>
      <t>Udang/</t>
    </r>
    <r>
      <rPr>
        <i/>
        <sz val="8"/>
        <rFont val="Times New Roman"/>
        <family val="1"/>
      </rPr>
      <t>Shrimps</t>
    </r>
  </si>
  <si>
    <r>
      <rPr>
        <sz val="8"/>
        <rFont val="Times New Roman"/>
        <family val="1"/>
      </rPr>
      <t>Rajungan dan Kepiting/</t>
    </r>
    <r>
      <rPr>
        <i/>
        <sz val="8"/>
        <rFont val="Times New Roman"/>
        <family val="1"/>
      </rPr>
      <t>Swimming and mud crab</t>
    </r>
  </si>
  <si>
    <r>
      <rPr>
        <sz val="8"/>
        <rFont val="Times New Roman"/>
        <family val="1"/>
      </rPr>
      <t xml:space="preserve">Kekerangan / </t>
    </r>
    <r>
      <rPr>
        <i/>
        <sz val="8"/>
        <rFont val="Times New Roman"/>
        <family val="1"/>
      </rPr>
      <t>Clams</t>
    </r>
  </si>
  <si>
    <r>
      <rPr>
        <sz val="8"/>
        <rFont val="Times New Roman"/>
        <family val="1"/>
      </rPr>
      <t>Cumi-cumi, Sotong &amp; Gurita/</t>
    </r>
    <r>
      <rPr>
        <i/>
        <sz val="8"/>
        <rFont val="Times New Roman"/>
        <family val="1"/>
      </rPr>
      <t>Cuttle fish,squids and octopus</t>
    </r>
  </si>
  <si>
    <r>
      <rPr>
        <sz val="8"/>
        <rFont val="Times New Roman"/>
        <family val="1"/>
      </rPr>
      <t xml:space="preserve">Rumput laut/ </t>
    </r>
    <r>
      <rPr>
        <i/>
        <sz val="8"/>
        <rFont val="Times New Roman"/>
        <family val="1"/>
      </rPr>
      <t>Sea weeds</t>
    </r>
  </si>
  <si>
    <r>
      <rPr>
        <sz val="8"/>
        <rFont val="Times New Roman"/>
        <family val="1"/>
      </rPr>
      <t>Lainnya/</t>
    </r>
    <r>
      <rPr>
        <i/>
        <sz val="8"/>
        <rFont val="Times New Roman"/>
        <family val="1"/>
      </rPr>
      <t>Others</t>
    </r>
  </si>
  <si>
    <r>
      <rPr>
        <sz val="8"/>
        <rFont val="Times New Roman"/>
        <family val="1"/>
      </rPr>
      <t>Minyak Kacang tanah/</t>
    </r>
    <r>
      <rPr>
        <i/>
        <sz val="8"/>
        <rFont val="Times New Roman"/>
        <family val="1"/>
      </rPr>
      <t>Peanut Oil</t>
    </r>
  </si>
  <si>
    <r>
      <rPr>
        <sz val="8"/>
        <rFont val="Times New Roman"/>
        <family val="1"/>
      </rPr>
      <t>Minyak goreng kelapa/</t>
    </r>
    <r>
      <rPr>
        <i/>
        <sz val="8"/>
        <rFont val="Times New Roman"/>
        <family val="1"/>
      </rPr>
      <t>Coconut oils</t>
    </r>
  </si>
  <si>
    <r>
      <rPr>
        <sz val="8"/>
        <rFont val="Times New Roman"/>
        <family val="1"/>
      </rPr>
      <t>CPO/</t>
    </r>
    <r>
      <rPr>
        <i/>
        <sz val="8"/>
        <rFont val="Times New Roman"/>
        <family val="1"/>
      </rPr>
      <t>Palm Oils</t>
    </r>
  </si>
  <si>
    <r>
      <rPr>
        <sz val="8"/>
        <rFont val="Times New Roman"/>
        <family val="1"/>
      </rPr>
      <t>Minyak goreng sawit/</t>
    </r>
    <r>
      <rPr>
        <i/>
        <sz val="8"/>
        <rFont val="Times New Roman"/>
        <family val="1"/>
      </rPr>
      <t>Cooking oils</t>
    </r>
  </si>
  <si>
    <r>
      <rPr>
        <sz val="8"/>
        <rFont val="Times New Roman"/>
        <family val="1"/>
      </rPr>
      <t>Lemak Sapi/</t>
    </r>
    <r>
      <rPr>
        <i/>
        <sz val="8"/>
        <rFont val="Times New Roman"/>
        <family val="1"/>
      </rPr>
      <t>Cattle Fats</t>
    </r>
  </si>
  <si>
    <r>
      <rPr>
        <sz val="8"/>
        <rFont val="Times New Roman"/>
        <family val="1"/>
      </rPr>
      <t>Lemak Kerbau/</t>
    </r>
    <r>
      <rPr>
        <i/>
        <sz val="8"/>
        <rFont val="Times New Roman"/>
        <family val="1"/>
      </rPr>
      <t>Buffalo Fats</t>
    </r>
  </si>
  <si>
    <r>
      <rPr>
        <sz val="8"/>
        <rFont val="Times New Roman"/>
        <family val="1"/>
      </rPr>
      <t>Lemak Kambing/</t>
    </r>
    <r>
      <rPr>
        <i/>
        <sz val="8"/>
        <rFont val="Times New Roman"/>
        <family val="1"/>
      </rPr>
      <t>Goat Fats</t>
    </r>
  </si>
  <si>
    <r>
      <rPr>
        <sz val="8"/>
        <rFont val="Times New Roman"/>
        <family val="1"/>
      </rPr>
      <t>Lemak Domba/</t>
    </r>
    <r>
      <rPr>
        <i/>
        <sz val="8"/>
        <rFont val="Times New Roman"/>
        <family val="1"/>
      </rPr>
      <t>Sheep Fats</t>
    </r>
  </si>
  <si>
    <r>
      <rPr>
        <sz val="8"/>
        <rFont val="Times New Roman"/>
        <family val="1"/>
      </rPr>
      <t>Lemak Babi/</t>
    </r>
    <r>
      <rPr>
        <i/>
        <sz val="8"/>
        <rFont val="Times New Roman"/>
        <family val="1"/>
      </rPr>
      <t>Pig Fats</t>
    </r>
  </si>
  <si>
    <t>Catatan :</t>
  </si>
  <si>
    <t>Total</t>
  </si>
  <si>
    <t xml:space="preserve">           :</t>
  </si>
  <si>
    <t>Nabati</t>
  </si>
  <si>
    <t>Hewani</t>
  </si>
  <si>
    <t xml:space="preserve">PERKEMBANGAN KETERSEDIAAN </t>
  </si>
  <si>
    <t>ENERGI, PROTEIN DAN LEMAK PER KAPITA PER HARI</t>
  </si>
  <si>
    <t>No.</t>
  </si>
  <si>
    <t xml:space="preserve">Kelompok </t>
  </si>
  <si>
    <t>Energi</t>
  </si>
  <si>
    <t>% AKE</t>
  </si>
  <si>
    <t>Bobot</t>
  </si>
  <si>
    <t>Skor riil</t>
  </si>
  <si>
    <t>Skor PPH</t>
  </si>
  <si>
    <t>Skor Maks</t>
  </si>
  <si>
    <t>Ket</t>
  </si>
  <si>
    <t>Bahan Pangan</t>
  </si>
  <si>
    <t>(Kalori)</t>
  </si>
  <si>
    <t>Kelompok Bahan Pangan</t>
  </si>
  <si>
    <t>Energi (Kalori/Hari)</t>
  </si>
  <si>
    <t>Protein (Gram/Hari)</t>
  </si>
  <si>
    <t>Lemak (Gram/Hari)</t>
  </si>
  <si>
    <t xml:space="preserve"> 1. </t>
  </si>
  <si>
    <t>Padi-padian</t>
  </si>
  <si>
    <t xml:space="preserve"> 2. </t>
  </si>
  <si>
    <t>Umbi-umbian</t>
  </si>
  <si>
    <t>(1)</t>
  </si>
  <si>
    <t xml:space="preserve"> 3. </t>
  </si>
  <si>
    <t>Pangan Hewani</t>
  </si>
  <si>
    <t xml:space="preserve"> 4. </t>
  </si>
  <si>
    <t>Minyak dan Lemak</t>
  </si>
  <si>
    <t xml:space="preserve"> 5. </t>
  </si>
  <si>
    <t>Buah/biji berminyak</t>
  </si>
  <si>
    <t>Makanan berpati</t>
  </si>
  <si>
    <t xml:space="preserve"> 6. </t>
  </si>
  <si>
    <t>Kacang-kacangan</t>
  </si>
  <si>
    <t>Gula</t>
  </si>
  <si>
    <t xml:space="preserve"> 7. </t>
  </si>
  <si>
    <t>Buah biji berminyak</t>
  </si>
  <si>
    <t xml:space="preserve"> 8. </t>
  </si>
  <si>
    <t>Sayuran dan buah</t>
  </si>
  <si>
    <t>Buah-buahan</t>
  </si>
  <si>
    <t xml:space="preserve"> 9. </t>
  </si>
  <si>
    <t>Lain-lain</t>
  </si>
  <si>
    <t>Sayur-sayuran</t>
  </si>
  <si>
    <t>Jumlah</t>
  </si>
  <si>
    <t>Daging</t>
  </si>
  <si>
    <t>Telur</t>
  </si>
  <si>
    <t>AKE = 2200 kkal/kap/hari</t>
  </si>
  <si>
    <t>Susu</t>
  </si>
  <si>
    <t>Ikan</t>
  </si>
  <si>
    <t>KETERANGAN</t>
  </si>
  <si>
    <t>"*) Rumput Laut masuk kelompok ikan.</t>
  </si>
  <si>
    <t>AKE = 2400 kkal/kap/hari</t>
  </si>
  <si>
    <t>jiwa</t>
  </si>
  <si>
    <t xml:space="preserve"> </t>
  </si>
  <si>
    <t>jumlah penduduk (Jiwa)</t>
  </si>
  <si>
    <t>(ton)</t>
  </si>
  <si>
    <t xml:space="preserve">Pola Pangan Harapan (PPH) Tingkat Ketersediaan </t>
  </si>
  <si>
    <t>Berdasarkan Neraca Bahan Makanan</t>
  </si>
  <si>
    <r>
      <t>Cabe Besar/tw/teropong/</t>
    </r>
    <r>
      <rPr>
        <i/>
        <sz val="10"/>
        <rFont val="Times New Roman"/>
        <family val="1"/>
      </rPr>
      <t>Chilli</t>
    </r>
  </si>
  <si>
    <t>Cabe Keriting</t>
  </si>
  <si>
    <r>
      <t xml:space="preserve">Jamur Tiram/ </t>
    </r>
    <r>
      <rPr>
        <i/>
        <sz val="10"/>
        <rFont val="Times New Roman"/>
        <family val="1"/>
      </rPr>
      <t>Mushroom</t>
    </r>
  </si>
  <si>
    <t>Jamur Merang</t>
  </si>
  <si>
    <t>Jamur Lainnya</t>
  </si>
  <si>
    <t>Jeruk Nipis</t>
  </si>
  <si>
    <t>Delima</t>
  </si>
  <si>
    <t>Manyung</t>
  </si>
  <si>
    <t>Layur</t>
  </si>
  <si>
    <t>Pari</t>
  </si>
  <si>
    <t>Belut/Sidat</t>
  </si>
  <si>
    <t>Sepat/Baung/Betok</t>
  </si>
  <si>
    <t>Bawang Bombai</t>
  </si>
  <si>
    <t>Total Penggunaan Food Tourist</t>
  </si>
  <si>
    <t>Total Penggunaan Pemakaian Dalam Negeri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</si>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</sst>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_);_(@_)"/>
    <numFmt numFmtId="168" formatCode="_(* #,##0.0_);_(* \(#,##0.0\);_(* &quot;-&quot;??_);_(@_)"/>
    <numFmt numFmtId="169" formatCode="_(* #,##0.00_);_(* \(#,##0.00\);_(* &quot;-&quot;_);_(@_)"/>
    <numFmt numFmtId="170" formatCode="_(* #,##0.000_);_(* \(#,##0.000\);_(* &quot;-&quot;_);_(@_)"/>
    <numFmt numFmtId="171" formatCode="0_);\(0\)"/>
    <numFmt numFmtId="172" formatCode="0.0"/>
    <numFmt numFmtId="173" formatCode="#,000_);[Red]\(#,000\)"/>
    <numFmt numFmtId="174" formatCode="0.000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Maiandra GD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u/>
      <sz val="10"/>
      <name val="Times New Roman"/>
      <family val="1"/>
    </font>
    <font>
      <b/>
      <sz val="14"/>
      <name val="Maiandra GD"/>
      <family val="2"/>
    </font>
    <font>
      <b/>
      <sz val="10"/>
      <name val="Maiandra GD"/>
      <family val="2"/>
    </font>
    <font>
      <sz val="8"/>
      <name val="Maiandra GD"/>
      <family val="2"/>
    </font>
    <font>
      <i/>
      <sz val="8"/>
      <name val="Maiandra GD"/>
      <family val="2"/>
    </font>
    <font>
      <sz val="8"/>
      <name val="Arial"/>
      <family val="2"/>
    </font>
    <font>
      <sz val="8"/>
      <color indexed="10"/>
      <name val="Maiandra GD"/>
      <family val="2"/>
    </font>
    <font>
      <sz val="8"/>
      <color indexed="10"/>
      <name val="Arial"/>
      <family val="2"/>
    </font>
    <font>
      <sz val="8"/>
      <name val="Tahoma"/>
      <family val="2"/>
    </font>
    <font>
      <sz val="7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11"/>
      <name val="Times New Roman"/>
      <family val="1"/>
    </font>
    <font>
      <sz val="9"/>
      <name val="Maiandra GD"/>
      <family val="2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b/>
      <i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rgb="FFFF0000"/>
      <name val="Maiandra GD"/>
      <family val="2"/>
    </font>
    <font>
      <sz val="11"/>
      <color rgb="FFFF0000"/>
      <name val="Calibri"/>
      <family val="2"/>
      <scheme val="minor"/>
    </font>
    <font>
      <sz val="9"/>
      <color rgb="FFFF0000"/>
      <name val="Tahoma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5">
    <xf numFmtId="0" fontId="0" fillId="0" borderId="0"/>
    <xf numFmtId="164" fontId="35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7" fillId="0" borderId="0">
      <alignment vertical="top"/>
    </xf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2" fillId="0" borderId="0"/>
    <xf numFmtId="0" fontId="7" fillId="0" borderId="0">
      <alignment vertical="top"/>
    </xf>
    <xf numFmtId="0" fontId="2" fillId="0" borderId="0"/>
    <xf numFmtId="165" fontId="3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1">
    <xf numFmtId="0" fontId="0" fillId="0" borderId="0" xfId="0"/>
    <xf numFmtId="0" fontId="2" fillId="0" borderId="0" xfId="4"/>
    <xf numFmtId="167" fontId="4" fillId="2" borderId="1" xfId="5" applyNumberFormat="1" applyFont="1" applyFill="1" applyBorder="1"/>
    <xf numFmtId="167" fontId="4" fillId="2" borderId="1" xfId="5" applyNumberFormat="1" applyFont="1" applyFill="1" applyBorder="1" applyAlignment="1">
      <alignment horizontal="center" vertical="center"/>
    </xf>
    <xf numFmtId="167" fontId="4" fillId="2" borderId="2" xfId="5" applyNumberFormat="1" applyFont="1" applyFill="1" applyBorder="1"/>
    <xf numFmtId="167" fontId="4" fillId="2" borderId="2" xfId="5" applyNumberFormat="1" applyFont="1" applyFill="1" applyBorder="1" applyAlignment="1">
      <alignment horizontal="center" vertical="center"/>
    </xf>
    <xf numFmtId="0" fontId="4" fillId="0" borderId="3" xfId="4" applyFont="1" applyBorder="1"/>
    <xf numFmtId="166" fontId="4" fillId="0" borderId="3" xfId="6" applyNumberFormat="1" applyFont="1" applyBorder="1" applyAlignment="1">
      <alignment horizontal="right"/>
    </xf>
    <xf numFmtId="167" fontId="4" fillId="0" borderId="3" xfId="5" applyNumberFormat="1" applyFont="1" applyBorder="1"/>
    <xf numFmtId="167" fontId="4" fillId="3" borderId="3" xfId="5" applyNumberFormat="1" applyFont="1" applyFill="1" applyBorder="1"/>
    <xf numFmtId="167" fontId="4" fillId="4" borderId="3" xfId="5" applyNumberFormat="1" applyFont="1" applyFill="1" applyBorder="1"/>
    <xf numFmtId="168" fontId="4" fillId="0" borderId="3" xfId="6" applyNumberFormat="1" applyFont="1" applyBorder="1" applyAlignment="1">
      <alignment horizontal="right"/>
    </xf>
    <xf numFmtId="0" fontId="4" fillId="0" borderId="3" xfId="4" applyFont="1" applyBorder="1" applyAlignment="1">
      <alignment horizontal="right"/>
    </xf>
    <xf numFmtId="169" fontId="5" fillId="4" borderId="3" xfId="4" applyNumberFormat="1" applyFont="1" applyFill="1" applyBorder="1" applyAlignment="1">
      <alignment horizontal="right"/>
    </xf>
    <xf numFmtId="167" fontId="4" fillId="0" borderId="3" xfId="4" applyNumberFormat="1" applyFont="1" applyBorder="1" applyAlignment="1">
      <alignment horizontal="right"/>
    </xf>
    <xf numFmtId="169" fontId="4" fillId="3" borderId="3" xfId="5" applyNumberFormat="1" applyFont="1" applyFill="1" applyBorder="1"/>
    <xf numFmtId="169" fontId="4" fillId="4" borderId="3" xfId="5" applyNumberFormat="1" applyFont="1" applyFill="1" applyBorder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3" xfId="0" applyFont="1" applyBorder="1" applyAlignment="1">
      <alignment horizontal="center" vertical="center"/>
    </xf>
    <xf numFmtId="167" fontId="4" fillId="0" borderId="3" xfId="5" applyNumberFormat="1" applyFont="1" applyBorder="1" applyAlignment="1">
      <alignment horizontal="center"/>
    </xf>
    <xf numFmtId="0" fontId="7" fillId="0" borderId="3" xfId="0" applyFont="1" applyBorder="1"/>
    <xf numFmtId="164" fontId="2" fillId="0" borderId="3" xfId="4" applyNumberFormat="1" applyBorder="1"/>
    <xf numFmtId="169" fontId="2" fillId="0" borderId="3" xfId="4" applyNumberFormat="1" applyBorder="1"/>
    <xf numFmtId="169" fontId="2" fillId="0" borderId="0" xfId="4" applyNumberFormat="1"/>
    <xf numFmtId="0" fontId="3" fillId="0" borderId="0" xfId="4" applyFont="1" applyAlignment="1">
      <alignment horizontal="right"/>
    </xf>
    <xf numFmtId="164" fontId="3" fillId="0" borderId="0" xfId="4" applyNumberFormat="1" applyFont="1"/>
    <xf numFmtId="169" fontId="3" fillId="0" borderId="0" xfId="4" applyNumberFormat="1" applyFont="1"/>
    <xf numFmtId="0" fontId="8" fillId="0" borderId="0" xfId="10" applyFont="1"/>
    <xf numFmtId="0" fontId="9" fillId="0" borderId="0" xfId="10" applyFont="1"/>
    <xf numFmtId="164" fontId="8" fillId="0" borderId="0" xfId="5" applyFont="1" applyFill="1"/>
    <xf numFmtId="169" fontId="8" fillId="0" borderId="0" xfId="5" applyNumberFormat="1" applyFont="1" applyFill="1"/>
    <xf numFmtId="0" fontId="10" fillId="0" borderId="0" xfId="10" applyFont="1"/>
    <xf numFmtId="164" fontId="12" fillId="0" borderId="0" xfId="5" applyFont="1" applyFill="1" applyBorder="1" applyAlignment="1">
      <alignment horizontal="center"/>
    </xf>
    <xf numFmtId="164" fontId="13" fillId="0" borderId="7" xfId="5" applyFont="1" applyFill="1" applyBorder="1" applyAlignment="1">
      <alignment horizontal="center"/>
    </xf>
    <xf numFmtId="0" fontId="9" fillId="0" borderId="8" xfId="10" applyFont="1" applyBorder="1"/>
    <xf numFmtId="164" fontId="13" fillId="0" borderId="12" xfId="5" applyFont="1" applyFill="1" applyBorder="1" applyAlignment="1">
      <alignment horizontal="center"/>
    </xf>
    <xf numFmtId="164" fontId="13" fillId="0" borderId="13" xfId="5" applyFont="1" applyFill="1" applyBorder="1" applyAlignment="1">
      <alignment horizontal="center" vertical="center"/>
    </xf>
    <xf numFmtId="164" fontId="14" fillId="0" borderId="12" xfId="5" applyFont="1" applyFill="1" applyBorder="1" applyAlignment="1">
      <alignment horizontal="center" vertical="center"/>
    </xf>
    <xf numFmtId="164" fontId="14" fillId="0" borderId="12" xfId="5" applyFont="1" applyFill="1" applyBorder="1" applyAlignment="1">
      <alignment horizontal="center"/>
    </xf>
    <xf numFmtId="164" fontId="13" fillId="0" borderId="12" xfId="5" applyFont="1" applyFill="1" applyBorder="1" applyAlignment="1">
      <alignment horizontal="center" vertical="center"/>
    </xf>
    <xf numFmtId="0" fontId="13" fillId="0" borderId="14" xfId="10" applyFont="1" applyBorder="1" applyAlignment="1">
      <alignment horizontal="center" vertical="center"/>
    </xf>
    <xf numFmtId="0" fontId="13" fillId="0" borderId="15" xfId="10" applyFont="1" applyBorder="1" applyAlignment="1">
      <alignment horizontal="center" vertical="center"/>
    </xf>
    <xf numFmtId="164" fontId="13" fillId="0" borderId="16" xfId="5" applyFont="1" applyFill="1" applyBorder="1" applyAlignment="1">
      <alignment horizontal="center" vertical="center"/>
    </xf>
    <xf numFmtId="164" fontId="14" fillId="0" borderId="16" xfId="5" applyFont="1" applyFill="1" applyBorder="1" applyAlignment="1">
      <alignment horizontal="center" vertical="center"/>
    </xf>
    <xf numFmtId="171" fontId="13" fillId="0" borderId="19" xfId="5" applyNumberFormat="1" applyFont="1" applyFill="1" applyBorder="1" applyAlignment="1">
      <alignment horizontal="center" vertical="center" wrapText="1"/>
    </xf>
    <xf numFmtId="171" fontId="11" fillId="0" borderId="20" xfId="10" applyNumberFormat="1" applyFont="1" applyBorder="1" applyAlignment="1">
      <alignment horizontal="left"/>
    </xf>
    <xf numFmtId="171" fontId="11" fillId="0" borderId="21" xfId="10" applyNumberFormat="1" applyFont="1" applyBorder="1" applyAlignment="1">
      <alignment horizontal="left"/>
    </xf>
    <xf numFmtId="164" fontId="13" fillId="0" borderId="22" xfId="5" applyFont="1" applyFill="1" applyBorder="1" applyAlignment="1">
      <alignment horizontal="center"/>
    </xf>
    <xf numFmtId="0" fontId="9" fillId="0" borderId="23" xfId="10" applyFont="1" applyBorder="1"/>
    <xf numFmtId="0" fontId="13" fillId="0" borderId="24" xfId="10" applyFont="1" applyBorder="1"/>
    <xf numFmtId="164" fontId="13" fillId="0" borderId="13" xfId="5" applyFont="1" applyFill="1" applyBorder="1" applyAlignment="1" applyProtection="1">
      <alignment horizontal="right" vertical="top"/>
      <protection locked="0"/>
    </xf>
    <xf numFmtId="166" fontId="13" fillId="0" borderId="13" xfId="6" applyNumberFormat="1" applyFont="1" applyFill="1" applyBorder="1" applyAlignment="1">
      <alignment horizontal="right"/>
    </xf>
    <xf numFmtId="164" fontId="13" fillId="0" borderId="13" xfId="5" applyFont="1" applyFill="1" applyBorder="1" applyAlignment="1">
      <alignment horizontal="right"/>
    </xf>
    <xf numFmtId="0" fontId="9" fillId="0" borderId="25" xfId="10" applyFont="1" applyBorder="1"/>
    <xf numFmtId="0" fontId="13" fillId="0" borderId="26" xfId="10" applyFont="1" applyBorder="1"/>
    <xf numFmtId="164" fontId="13" fillId="0" borderId="27" xfId="5" applyFont="1" applyFill="1" applyBorder="1" applyAlignment="1" applyProtection="1">
      <alignment horizontal="right" vertical="top"/>
      <protection locked="0"/>
    </xf>
    <xf numFmtId="164" fontId="13" fillId="0" borderId="27" xfId="5" applyFont="1" applyFill="1" applyBorder="1" applyAlignment="1">
      <alignment horizontal="right"/>
    </xf>
    <xf numFmtId="0" fontId="11" fillId="0" borderId="8" xfId="0" applyFont="1" applyBorder="1"/>
    <xf numFmtId="0" fontId="9" fillId="0" borderId="24" xfId="10" applyFont="1" applyBorder="1"/>
    <xf numFmtId="173" fontId="13" fillId="0" borderId="13" xfId="6" applyNumberFormat="1" applyFont="1" applyFill="1" applyBorder="1" applyAlignment="1">
      <alignment horizontal="right"/>
    </xf>
    <xf numFmtId="0" fontId="11" fillId="0" borderId="28" xfId="10" applyFont="1" applyBorder="1"/>
    <xf numFmtId="0" fontId="9" fillId="0" borderId="26" xfId="10" applyFont="1" applyBorder="1"/>
    <xf numFmtId="0" fontId="11" fillId="0" borderId="8" xfId="10" applyFont="1" applyBorder="1"/>
    <xf numFmtId="0" fontId="11" fillId="0" borderId="24" xfId="10" applyFont="1" applyBorder="1"/>
    <xf numFmtId="0" fontId="15" fillId="0" borderId="11" xfId="10" applyFont="1" applyBorder="1"/>
    <xf numFmtId="164" fontId="13" fillId="0" borderId="29" xfId="5" applyFont="1" applyFill="1" applyBorder="1" applyAlignment="1" applyProtection="1">
      <alignment horizontal="right" vertical="top"/>
      <protection locked="0"/>
    </xf>
    <xf numFmtId="164" fontId="13" fillId="0" borderId="29" xfId="5" applyFont="1" applyFill="1" applyBorder="1" applyAlignment="1">
      <alignment horizontal="right"/>
    </xf>
    <xf numFmtId="0" fontId="13" fillId="0" borderId="26" xfId="10" applyFont="1" applyBorder="1" applyAlignment="1">
      <alignment horizontal="left" vertical="center"/>
    </xf>
    <xf numFmtId="164" fontId="13" fillId="0" borderId="30" xfId="5" applyFont="1" applyFill="1" applyBorder="1" applyAlignment="1" applyProtection="1">
      <alignment horizontal="right" vertical="top"/>
      <protection locked="0"/>
    </xf>
    <xf numFmtId="164" fontId="16" fillId="0" borderId="27" xfId="5" applyFont="1" applyFill="1" applyBorder="1" applyAlignment="1">
      <alignment horizontal="right"/>
    </xf>
    <xf numFmtId="169" fontId="12" fillId="0" borderId="0" xfId="5" applyNumberFormat="1" applyFont="1" applyFill="1" applyBorder="1" applyAlignment="1">
      <alignment horizontal="center"/>
    </xf>
    <xf numFmtId="169" fontId="12" fillId="0" borderId="0" xfId="5" applyNumberFormat="1" applyFont="1" applyFill="1"/>
    <xf numFmtId="164" fontId="12" fillId="0" borderId="0" xfId="5" applyFont="1" applyFill="1" applyBorder="1" applyAlignment="1">
      <alignment horizontal="left"/>
    </xf>
    <xf numFmtId="164" fontId="9" fillId="0" borderId="0" xfId="5" applyFont="1" applyFill="1" applyBorder="1" applyAlignment="1">
      <alignment horizontal="left" vertical="top"/>
    </xf>
    <xf numFmtId="164" fontId="9" fillId="0" borderId="0" xfId="5" applyFont="1" applyFill="1" applyBorder="1" applyAlignment="1">
      <alignment horizontal="left"/>
    </xf>
    <xf numFmtId="164" fontId="13" fillId="0" borderId="13" xfId="5" applyFont="1" applyFill="1" applyBorder="1" applyAlignment="1">
      <alignment horizontal="center"/>
    </xf>
    <xf numFmtId="164" fontId="14" fillId="0" borderId="16" xfId="5" applyFont="1" applyFill="1" applyBorder="1" applyAlignment="1">
      <alignment horizontal="center"/>
    </xf>
    <xf numFmtId="164" fontId="13" fillId="5" borderId="27" xfId="5" applyFont="1" applyFill="1" applyBorder="1" applyAlignment="1">
      <alignment horizontal="right"/>
    </xf>
    <xf numFmtId="0" fontId="18" fillId="0" borderId="0" xfId="10" applyFont="1" applyAlignment="1">
      <alignment horizontal="center"/>
    </xf>
    <xf numFmtId="0" fontId="19" fillId="0" borderId="36" xfId="10" applyFont="1" applyBorder="1" applyAlignment="1">
      <alignment horizontal="center"/>
    </xf>
    <xf numFmtId="0" fontId="19" fillId="0" borderId="7" xfId="10" applyFont="1" applyBorder="1" applyAlignment="1">
      <alignment horizontal="center"/>
    </xf>
    <xf numFmtId="0" fontId="19" fillId="0" borderId="39" xfId="10" applyFont="1" applyBorder="1" applyAlignment="1">
      <alignment horizontal="center"/>
    </xf>
    <xf numFmtId="0" fontId="19" fillId="0" borderId="12" xfId="10" applyFont="1" applyBorder="1" applyAlignment="1">
      <alignment horizontal="center"/>
    </xf>
    <xf numFmtId="169" fontId="13" fillId="0" borderId="13" xfId="5" applyNumberFormat="1" applyFont="1" applyFill="1" applyBorder="1" applyAlignment="1">
      <alignment horizontal="center" vertical="center"/>
    </xf>
    <xf numFmtId="169" fontId="13" fillId="0" borderId="40" xfId="5" applyNumberFormat="1" applyFont="1" applyFill="1" applyBorder="1" applyAlignment="1">
      <alignment horizontal="center" vertical="center"/>
    </xf>
    <xf numFmtId="169" fontId="13" fillId="0" borderId="12" xfId="5" applyNumberFormat="1" applyFont="1" applyFill="1" applyBorder="1" applyAlignment="1">
      <alignment horizontal="center" vertical="center"/>
    </xf>
    <xf numFmtId="169" fontId="14" fillId="0" borderId="12" xfId="5" applyNumberFormat="1" applyFont="1" applyFill="1" applyBorder="1" applyAlignment="1">
      <alignment horizontal="center" vertical="center"/>
    </xf>
    <xf numFmtId="169" fontId="14" fillId="0" borderId="41" xfId="5" applyNumberFormat="1" applyFont="1" applyFill="1" applyBorder="1" applyAlignment="1">
      <alignment horizontal="center" vertical="center"/>
    </xf>
    <xf numFmtId="0" fontId="20" fillId="0" borderId="39" xfId="10" applyFont="1" applyBorder="1" applyAlignment="1">
      <alignment horizontal="center" vertical="center"/>
    </xf>
    <xf numFmtId="0" fontId="20" fillId="0" borderId="12" xfId="10" applyFont="1" applyBorder="1" applyAlignment="1">
      <alignment horizontal="center"/>
    </xf>
    <xf numFmtId="169" fontId="13" fillId="0" borderId="41" xfId="5" applyNumberFormat="1" applyFont="1" applyFill="1" applyBorder="1" applyAlignment="1">
      <alignment horizontal="center" vertical="center"/>
    </xf>
    <xf numFmtId="169" fontId="14" fillId="0" borderId="16" xfId="5" applyNumberFormat="1" applyFont="1" applyFill="1" applyBorder="1" applyAlignment="1">
      <alignment horizontal="center" vertical="center"/>
    </xf>
    <xf numFmtId="169" fontId="14" fillId="0" borderId="42" xfId="5" applyNumberFormat="1" applyFont="1" applyFill="1" applyBorder="1" applyAlignment="1">
      <alignment horizontal="center" vertical="center"/>
    </xf>
    <xf numFmtId="0" fontId="20" fillId="0" borderId="43" xfId="10" applyFont="1" applyBorder="1" applyAlignment="1">
      <alignment horizontal="center" vertical="center"/>
    </xf>
    <xf numFmtId="171" fontId="19" fillId="0" borderId="45" xfId="10" applyNumberFormat="1" applyFont="1" applyBorder="1" applyAlignment="1">
      <alignment horizontal="center"/>
    </xf>
    <xf numFmtId="171" fontId="19" fillId="0" borderId="19" xfId="10" applyNumberFormat="1" applyFont="1" applyBorder="1" applyAlignment="1">
      <alignment horizontal="center"/>
    </xf>
    <xf numFmtId="169" fontId="13" fillId="0" borderId="22" xfId="5" applyNumberFormat="1" applyFont="1" applyFill="1" applyBorder="1" applyAlignment="1" applyProtection="1">
      <alignment vertical="top"/>
      <protection locked="0"/>
    </xf>
    <xf numFmtId="164" fontId="11" fillId="0" borderId="46" xfId="2" applyNumberFormat="1" applyFont="1" applyFill="1" applyBorder="1" applyAlignment="1" applyProtection="1">
      <alignment vertical="top"/>
      <protection locked="0"/>
    </xf>
    <xf numFmtId="169" fontId="11" fillId="0" borderId="46" xfId="2" applyNumberFormat="1" applyFont="1" applyFill="1" applyBorder="1" applyAlignment="1" applyProtection="1">
      <alignment vertical="top"/>
      <protection locked="0"/>
    </xf>
    <xf numFmtId="171" fontId="19" fillId="0" borderId="47" xfId="10" applyNumberFormat="1" applyFont="1" applyBorder="1" applyAlignment="1">
      <alignment horizontal="center"/>
    </xf>
    <xf numFmtId="171" fontId="19" fillId="0" borderId="32" xfId="10" applyNumberFormat="1" applyFont="1" applyBorder="1" applyAlignment="1">
      <alignment horizontal="center"/>
    </xf>
    <xf numFmtId="169" fontId="13" fillId="0" borderId="13" xfId="5" applyNumberFormat="1" applyFont="1" applyFill="1" applyBorder="1" applyAlignment="1" applyProtection="1">
      <alignment horizontal="right" vertical="top"/>
      <protection locked="0"/>
    </xf>
    <xf numFmtId="169" fontId="13" fillId="0" borderId="40" xfId="5" applyNumberFormat="1" applyFont="1" applyFill="1" applyBorder="1" applyAlignment="1" applyProtection="1">
      <alignment horizontal="right" vertical="top"/>
      <protection locked="0"/>
    </xf>
    <xf numFmtId="0" fontId="8" fillId="0" borderId="48" xfId="10" applyFont="1" applyBorder="1"/>
    <xf numFmtId="169" fontId="19" fillId="0" borderId="13" xfId="5" applyNumberFormat="1" applyFont="1" applyFill="1" applyBorder="1" applyAlignment="1">
      <alignment horizontal="right"/>
    </xf>
    <xf numFmtId="4" fontId="19" fillId="0" borderId="13" xfId="12" applyNumberFormat="1" applyFont="1" applyBorder="1"/>
    <xf numFmtId="169" fontId="13" fillId="0" borderId="27" xfId="5" applyNumberFormat="1" applyFont="1" applyFill="1" applyBorder="1" applyAlignment="1" applyProtection="1">
      <alignment horizontal="right" vertical="top"/>
      <protection locked="0"/>
    </xf>
    <xf numFmtId="169" fontId="13" fillId="0" borderId="49" xfId="5" applyNumberFormat="1" applyFont="1" applyFill="1" applyBorder="1" applyAlignment="1" applyProtection="1">
      <alignment horizontal="right" vertical="top"/>
      <protection locked="0"/>
    </xf>
    <xf numFmtId="0" fontId="8" fillId="0" borderId="50" xfId="10" applyFont="1" applyBorder="1"/>
    <xf numFmtId="169" fontId="19" fillId="0" borderId="27" xfId="5" applyNumberFormat="1" applyFont="1" applyFill="1" applyBorder="1" applyAlignment="1">
      <alignment horizontal="right"/>
    </xf>
    <xf numFmtId="4" fontId="19" fillId="0" borderId="27" xfId="12" applyNumberFormat="1" applyFont="1" applyBorder="1"/>
    <xf numFmtId="164" fontId="11" fillId="0" borderId="27" xfId="5" applyFont="1" applyFill="1" applyBorder="1" applyAlignment="1" applyProtection="1">
      <alignment horizontal="right" vertical="top"/>
      <protection locked="0"/>
    </xf>
    <xf numFmtId="169" fontId="11" fillId="0" borderId="27" xfId="5" applyNumberFormat="1" applyFont="1" applyFill="1" applyBorder="1" applyAlignment="1" applyProtection="1">
      <alignment horizontal="right" vertical="top"/>
      <protection locked="0"/>
    </xf>
    <xf numFmtId="169" fontId="11" fillId="0" borderId="49" xfId="5" applyNumberFormat="1" applyFont="1" applyFill="1" applyBorder="1" applyAlignment="1" applyProtection="1">
      <alignment horizontal="right" vertical="top"/>
      <protection locked="0"/>
    </xf>
    <xf numFmtId="164" fontId="11" fillId="0" borderId="51" xfId="5" applyFont="1" applyFill="1" applyBorder="1" applyAlignment="1" applyProtection="1">
      <alignment horizontal="right" vertical="top"/>
      <protection locked="0"/>
    </xf>
    <xf numFmtId="169" fontId="11" fillId="0" borderId="51" xfId="5" applyNumberFormat="1" applyFont="1" applyFill="1" applyBorder="1" applyAlignment="1" applyProtection="1">
      <alignment horizontal="right" vertical="top"/>
      <protection locked="0"/>
    </xf>
    <xf numFmtId="169" fontId="11" fillId="0" borderId="52" xfId="5" applyNumberFormat="1" applyFont="1" applyFill="1" applyBorder="1" applyAlignment="1" applyProtection="1">
      <alignment horizontal="right" vertical="top"/>
      <protection locked="0"/>
    </xf>
    <xf numFmtId="169" fontId="11" fillId="0" borderId="49" xfId="5" applyNumberFormat="1" applyFont="1" applyFill="1" applyBorder="1" applyAlignment="1" applyProtection="1">
      <alignment vertical="top"/>
      <protection locked="0"/>
    </xf>
    <xf numFmtId="164" fontId="8" fillId="0" borderId="53" xfId="5" applyFont="1" applyFill="1" applyBorder="1"/>
    <xf numFmtId="169" fontId="8" fillId="0" borderId="27" xfId="5" applyNumberFormat="1" applyFont="1" applyFill="1" applyBorder="1"/>
    <xf numFmtId="169" fontId="8" fillId="0" borderId="54" xfId="5" applyNumberFormat="1" applyFont="1" applyFill="1" applyBorder="1"/>
    <xf numFmtId="169" fontId="13" fillId="0" borderId="29" xfId="5" applyNumberFormat="1" applyFont="1" applyFill="1" applyBorder="1" applyAlignment="1" applyProtection="1">
      <alignment horizontal="right" vertical="top"/>
      <protection locked="0"/>
    </xf>
    <xf numFmtId="169" fontId="13" fillId="0" borderId="55" xfId="5" applyNumberFormat="1" applyFont="1" applyFill="1" applyBorder="1" applyAlignment="1" applyProtection="1">
      <alignment horizontal="right" vertical="top"/>
      <protection locked="0"/>
    </xf>
    <xf numFmtId="0" fontId="8" fillId="0" borderId="56" xfId="10" applyFont="1" applyBorder="1"/>
    <xf numFmtId="169" fontId="19" fillId="0" borderId="29" xfId="5" applyNumberFormat="1" applyFont="1" applyFill="1" applyBorder="1" applyAlignment="1">
      <alignment horizontal="right"/>
    </xf>
    <xf numFmtId="4" fontId="19" fillId="0" borderId="29" xfId="12" applyNumberFormat="1" applyFont="1" applyBorder="1"/>
    <xf numFmtId="0" fontId="2" fillId="0" borderId="50" xfId="10" applyBorder="1"/>
    <xf numFmtId="169" fontId="21" fillId="0" borderId="27" xfId="5" applyNumberFormat="1" applyFont="1" applyFill="1" applyBorder="1" applyAlignment="1">
      <alignment horizontal="right"/>
    </xf>
    <xf numFmtId="0" fontId="8" fillId="0" borderId="5" xfId="10" applyFont="1" applyBorder="1"/>
    <xf numFmtId="0" fontId="8" fillId="0" borderId="34" xfId="10" applyFont="1" applyBorder="1"/>
    <xf numFmtId="0" fontId="19" fillId="0" borderId="13" xfId="10" applyFont="1" applyBorder="1" applyAlignment="1">
      <alignment horizontal="center"/>
    </xf>
    <xf numFmtId="0" fontId="19" fillId="0" borderId="40" xfId="10" applyFont="1" applyBorder="1" applyAlignment="1">
      <alignment horizontal="center"/>
    </xf>
    <xf numFmtId="0" fontId="8" fillId="0" borderId="8" xfId="10" applyFont="1" applyBorder="1"/>
    <xf numFmtId="0" fontId="19" fillId="0" borderId="41" xfId="10" applyFont="1" applyBorder="1" applyAlignment="1">
      <alignment horizontal="center"/>
    </xf>
    <xf numFmtId="0" fontId="20" fillId="0" borderId="16" xfId="10" applyFont="1" applyBorder="1" applyAlignment="1">
      <alignment horizontal="center"/>
    </xf>
    <xf numFmtId="0" fontId="8" fillId="0" borderId="14" xfId="10" applyFont="1" applyBorder="1"/>
    <xf numFmtId="0" fontId="8" fillId="0" borderId="4" xfId="10" applyFont="1" applyBorder="1"/>
    <xf numFmtId="171" fontId="19" fillId="0" borderId="44" xfId="10" applyNumberFormat="1" applyFont="1" applyBorder="1" applyAlignment="1">
      <alignment horizontal="center"/>
    </xf>
    <xf numFmtId="3" fontId="19" fillId="0" borderId="3" xfId="3" applyNumberFormat="1" applyFont="1" applyBorder="1" applyAlignment="1" applyProtection="1">
      <alignment horizontal="center" vertical="top"/>
      <protection locked="0"/>
    </xf>
    <xf numFmtId="171" fontId="19" fillId="0" borderId="57" xfId="10" applyNumberFormat="1" applyFont="1" applyBorder="1" applyAlignment="1">
      <alignment horizontal="center"/>
    </xf>
    <xf numFmtId="3" fontId="19" fillId="0" borderId="0" xfId="3" applyNumberFormat="1" applyFont="1" applyProtection="1">
      <alignment vertical="top"/>
      <protection locked="0"/>
    </xf>
    <xf numFmtId="4" fontId="19" fillId="6" borderId="13" xfId="12" applyNumberFormat="1" applyFont="1" applyFill="1" applyBorder="1"/>
    <xf numFmtId="169" fontId="19" fillId="0" borderId="40" xfId="5" applyNumberFormat="1" applyFont="1" applyFill="1" applyBorder="1" applyAlignment="1">
      <alignment horizontal="right"/>
    </xf>
    <xf numFmtId="4" fontId="19" fillId="0" borderId="0" xfId="3" applyNumberFormat="1" applyFont="1" applyProtection="1">
      <alignment vertical="top"/>
      <protection locked="0"/>
    </xf>
    <xf numFmtId="4" fontId="19" fillId="0" borderId="40" xfId="12" applyNumberFormat="1" applyFont="1" applyBorder="1"/>
    <xf numFmtId="4" fontId="19" fillId="6" borderId="27" xfId="12" applyNumberFormat="1" applyFont="1" applyFill="1" applyBorder="1"/>
    <xf numFmtId="169" fontId="19" fillId="0" borderId="49" xfId="5" applyNumberFormat="1" applyFont="1" applyFill="1" applyBorder="1" applyAlignment="1">
      <alignment horizontal="right"/>
    </xf>
    <xf numFmtId="4" fontId="19" fillId="0" borderId="49" xfId="12" applyNumberFormat="1" applyFont="1" applyBorder="1"/>
    <xf numFmtId="169" fontId="22" fillId="0" borderId="27" xfId="5" applyNumberFormat="1" applyFont="1" applyFill="1" applyBorder="1" applyAlignment="1">
      <alignment horizontal="right"/>
    </xf>
    <xf numFmtId="4" fontId="19" fillId="0" borderId="55" xfId="12" applyNumberFormat="1" applyFont="1" applyBorder="1"/>
    <xf numFmtId="0" fontId="13" fillId="0" borderId="0" xfId="3" applyFont="1">
      <alignment vertical="top"/>
    </xf>
    <xf numFmtId="4" fontId="13" fillId="0" borderId="0" xfId="3" applyNumberFormat="1" applyFont="1">
      <alignment vertical="top"/>
    </xf>
    <xf numFmtId="4" fontId="23" fillId="0" borderId="49" xfId="12" applyNumberFormat="1" applyFont="1" applyBorder="1"/>
    <xf numFmtId="0" fontId="8" fillId="0" borderId="35" xfId="10" applyFont="1" applyBorder="1"/>
    <xf numFmtId="0" fontId="8" fillId="0" borderId="58" xfId="10" applyFont="1" applyBorder="1"/>
    <xf numFmtId="0" fontId="8" fillId="0" borderId="59" xfId="10" applyFont="1" applyBorder="1"/>
    <xf numFmtId="3" fontId="19" fillId="0" borderId="3" xfId="11" applyNumberFormat="1" applyFont="1" applyBorder="1" applyAlignment="1" applyProtection="1">
      <alignment horizontal="center" vertical="top"/>
      <protection locked="0"/>
    </xf>
    <xf numFmtId="3" fontId="19" fillId="0" borderId="0" xfId="11" applyNumberFormat="1" applyFont="1" applyAlignment="1" applyProtection="1">
      <alignment horizontal="center" vertical="top"/>
      <protection locked="0"/>
    </xf>
    <xf numFmtId="3" fontId="19" fillId="0" borderId="0" xfId="11" applyNumberFormat="1" applyFont="1" applyProtection="1">
      <alignment vertical="top"/>
      <protection locked="0"/>
    </xf>
    <xf numFmtId="169" fontId="18" fillId="0" borderId="0" xfId="10" applyNumberFormat="1" applyFont="1"/>
    <xf numFmtId="0" fontId="13" fillId="0" borderId="24" xfId="10" applyFont="1" applyBorder="1" applyAlignment="1">
      <alignment horizontal="left" vertical="center"/>
    </xf>
    <xf numFmtId="164" fontId="16" fillId="0" borderId="13" xfId="5" applyFont="1" applyFill="1" applyBorder="1" applyAlignment="1">
      <alignment horizontal="right"/>
    </xf>
    <xf numFmtId="164" fontId="13" fillId="0" borderId="53" xfId="5" applyFont="1" applyFill="1" applyBorder="1" applyAlignment="1" applyProtection="1">
      <alignment horizontal="right" vertical="top"/>
      <protection locked="0"/>
    </xf>
    <xf numFmtId="0" fontId="11" fillId="0" borderId="8" xfId="10" applyFont="1" applyBorder="1" applyAlignment="1">
      <alignment horizontal="left" vertical="center"/>
    </xf>
    <xf numFmtId="0" fontId="13" fillId="0" borderId="24" xfId="0" applyFont="1" applyBorder="1"/>
    <xf numFmtId="166" fontId="13" fillId="0" borderId="27" xfId="6" applyNumberFormat="1" applyFont="1" applyFill="1" applyBorder="1" applyAlignment="1">
      <alignment horizontal="right"/>
    </xf>
    <xf numFmtId="3" fontId="9" fillId="0" borderId="25" xfId="10" applyNumberFormat="1" applyFont="1" applyBorder="1"/>
    <xf numFmtId="164" fontId="13" fillId="0" borderId="27" xfId="1" applyFont="1" applyFill="1" applyBorder="1" applyAlignment="1" applyProtection="1">
      <alignment horizontal="right" vertical="top"/>
      <protection locked="0"/>
    </xf>
    <xf numFmtId="164" fontId="13" fillId="0" borderId="27" xfId="5" applyFont="1" applyFill="1" applyBorder="1" applyAlignment="1">
      <alignment horizontal="right" vertical="top"/>
    </xf>
    <xf numFmtId="0" fontId="13" fillId="0" borderId="60" xfId="10" applyFont="1" applyBorder="1" applyAlignment="1">
      <alignment horizontal="left" vertical="center"/>
    </xf>
    <xf numFmtId="0" fontId="9" fillId="0" borderId="28" xfId="10" applyFont="1" applyBorder="1"/>
    <xf numFmtId="0" fontId="19" fillId="0" borderId="0" xfId="10" applyFont="1"/>
    <xf numFmtId="170" fontId="13" fillId="0" borderId="27" xfId="5" applyNumberFormat="1" applyFont="1" applyFill="1" applyBorder="1" applyAlignment="1" applyProtection="1">
      <alignment horizontal="right" vertical="top"/>
      <protection locked="0"/>
    </xf>
    <xf numFmtId="0" fontId="11" fillId="0" borderId="28" xfId="10" applyFont="1" applyBorder="1" applyAlignment="1">
      <alignment horizontal="left" vertical="center"/>
    </xf>
    <xf numFmtId="0" fontId="9" fillId="0" borderId="25" xfId="10" applyFont="1" applyBorder="1" applyAlignment="1">
      <alignment horizontal="left"/>
    </xf>
    <xf numFmtId="0" fontId="9" fillId="0" borderId="23" xfId="10" applyFont="1" applyBorder="1" applyAlignment="1">
      <alignment horizontal="left"/>
    </xf>
    <xf numFmtId="0" fontId="9" fillId="0" borderId="23" xfId="10" applyFont="1" applyBorder="1" applyAlignment="1">
      <alignment horizontal="right"/>
    </xf>
    <xf numFmtId="0" fontId="13" fillId="0" borderId="26" xfId="0" applyFont="1" applyBorder="1"/>
    <xf numFmtId="164" fontId="11" fillId="0" borderId="13" xfId="5" applyFont="1" applyFill="1" applyBorder="1" applyAlignment="1" applyProtection="1">
      <alignment horizontal="right" vertical="top"/>
      <protection locked="0"/>
    </xf>
    <xf numFmtId="169" fontId="11" fillId="0" borderId="13" xfId="5" applyNumberFormat="1" applyFont="1" applyFill="1" applyBorder="1" applyAlignment="1" applyProtection="1">
      <alignment horizontal="right" vertical="top"/>
      <protection locked="0"/>
    </xf>
    <xf numFmtId="169" fontId="11" fillId="0" borderId="53" xfId="5" applyNumberFormat="1" applyFont="1" applyFill="1" applyBorder="1" applyAlignment="1" applyProtection="1">
      <alignment horizontal="right" vertical="top"/>
      <protection locked="0"/>
    </xf>
    <xf numFmtId="4" fontId="19" fillId="0" borderId="12" xfId="12" applyNumberFormat="1" applyFont="1" applyBorder="1"/>
    <xf numFmtId="169" fontId="24" fillId="0" borderId="0" xfId="5" applyNumberFormat="1" applyFont="1" applyFill="1" applyBorder="1"/>
    <xf numFmtId="2" fontId="19" fillId="0" borderId="49" xfId="12" applyNumberFormat="1" applyFont="1" applyBorder="1"/>
    <xf numFmtId="2" fontId="24" fillId="0" borderId="0" xfId="5" applyNumberFormat="1" applyFont="1" applyFill="1" applyBorder="1"/>
    <xf numFmtId="0" fontId="13" fillId="0" borderId="0" xfId="11" applyFont="1">
      <alignment vertical="top"/>
    </xf>
    <xf numFmtId="3" fontId="13" fillId="0" borderId="13" xfId="7" applyNumberFormat="1" applyFont="1" applyFill="1" applyBorder="1"/>
    <xf numFmtId="1" fontId="13" fillId="0" borderId="13" xfId="7" applyNumberFormat="1" applyFont="1" applyFill="1" applyBorder="1"/>
    <xf numFmtId="0" fontId="14" fillId="0" borderId="11" xfId="10" applyFont="1" applyBorder="1"/>
    <xf numFmtId="3" fontId="13" fillId="0" borderId="29" xfId="7" applyNumberFormat="1" applyFont="1" applyFill="1" applyBorder="1"/>
    <xf numFmtId="3" fontId="13" fillId="0" borderId="27" xfId="7" applyNumberFormat="1" applyFont="1" applyFill="1" applyBorder="1"/>
    <xf numFmtId="1" fontId="13" fillId="0" borderId="27" xfId="7" applyNumberFormat="1" applyFont="1" applyFill="1" applyBorder="1"/>
    <xf numFmtId="164" fontId="13" fillId="0" borderId="27" xfId="5" applyFont="1" applyFill="1" applyBorder="1"/>
    <xf numFmtId="0" fontId="9" fillId="0" borderId="25" xfId="10" applyFont="1" applyBorder="1" applyAlignment="1">
      <alignment horizontal="right"/>
    </xf>
    <xf numFmtId="0" fontId="13" fillId="0" borderId="24" xfId="10" applyFont="1" applyBorder="1" applyAlignment="1">
      <alignment wrapText="1"/>
    </xf>
    <xf numFmtId="0" fontId="13" fillId="0" borderId="11" xfId="10" applyFont="1" applyBorder="1"/>
    <xf numFmtId="0" fontId="9" fillId="0" borderId="8" xfId="10" applyFont="1" applyBorder="1" applyAlignment="1">
      <alignment horizontal="right"/>
    </xf>
    <xf numFmtId="0" fontId="15" fillId="0" borderId="26" xfId="10" applyFont="1" applyBorder="1"/>
    <xf numFmtId="170" fontId="13" fillId="0" borderId="13" xfId="5" applyNumberFormat="1" applyFont="1" applyFill="1" applyBorder="1" applyAlignment="1">
      <alignment horizontal="right"/>
    </xf>
    <xf numFmtId="0" fontId="13" fillId="0" borderId="60" xfId="10" applyFont="1" applyBorder="1"/>
    <xf numFmtId="0" fontId="13" fillId="0" borderId="0" xfId="10" applyFont="1"/>
    <xf numFmtId="0" fontId="9" fillId="0" borderId="14" xfId="10" applyFont="1" applyBorder="1"/>
    <xf numFmtId="0" fontId="9" fillId="0" borderId="61" xfId="10" applyFont="1" applyBorder="1"/>
    <xf numFmtId="164" fontId="9" fillId="0" borderId="62" xfId="5" applyFont="1" applyFill="1" applyBorder="1"/>
    <xf numFmtId="164" fontId="13" fillId="0" borderId="0" xfId="5" applyFont="1" applyFill="1"/>
    <xf numFmtId="164" fontId="25" fillId="0" borderId="0" xfId="5" applyFont="1" applyFill="1"/>
    <xf numFmtId="164" fontId="9" fillId="0" borderId="0" xfId="5" applyFont="1" applyFill="1"/>
    <xf numFmtId="164" fontId="9" fillId="0" borderId="0" xfId="5" applyFont="1" applyFill="1" applyAlignment="1">
      <alignment horizontal="right"/>
    </xf>
    <xf numFmtId="164" fontId="13" fillId="0" borderId="12" xfId="5" applyFont="1" applyFill="1" applyBorder="1" applyAlignment="1" applyProtection="1">
      <alignment horizontal="right" vertical="top"/>
      <protection locked="0"/>
    </xf>
    <xf numFmtId="169" fontId="13" fillId="0" borderId="12" xfId="5" applyNumberFormat="1" applyFont="1" applyFill="1" applyBorder="1" applyAlignment="1" applyProtection="1">
      <alignment horizontal="right" vertical="top"/>
      <protection locked="0"/>
    </xf>
    <xf numFmtId="169" fontId="13" fillId="0" borderId="41" xfId="5" applyNumberFormat="1" applyFont="1" applyFill="1" applyBorder="1" applyAlignment="1" applyProtection="1">
      <alignment horizontal="right" vertical="top"/>
      <protection locked="0"/>
    </xf>
    <xf numFmtId="169" fontId="13" fillId="0" borderId="53" xfId="5" applyNumberFormat="1" applyFont="1" applyFill="1" applyBorder="1" applyAlignment="1" applyProtection="1">
      <alignment horizontal="right" vertical="top"/>
      <protection locked="0"/>
    </xf>
    <xf numFmtId="164" fontId="9" fillId="0" borderId="50" xfId="10" applyNumberFormat="1" applyFont="1" applyBorder="1"/>
    <xf numFmtId="169" fontId="13" fillId="0" borderId="27" xfId="5" applyNumberFormat="1" applyFont="1" applyFill="1" applyBorder="1" applyAlignment="1">
      <alignment horizontal="right"/>
    </xf>
    <xf numFmtId="4" fontId="13" fillId="0" borderId="27" xfId="12" applyNumberFormat="1" applyFont="1" applyBorder="1"/>
    <xf numFmtId="169" fontId="11" fillId="0" borderId="40" xfId="5" applyNumberFormat="1" applyFont="1" applyFill="1" applyBorder="1" applyAlignment="1" applyProtection="1">
      <alignment horizontal="right" vertical="top"/>
      <protection locked="0"/>
    </xf>
    <xf numFmtId="169" fontId="13" fillId="0" borderId="62" xfId="5" applyNumberFormat="1" applyFont="1" applyFill="1" applyBorder="1" applyAlignment="1" applyProtection="1">
      <alignment horizontal="right" vertical="top"/>
      <protection locked="0"/>
    </xf>
    <xf numFmtId="164" fontId="11" fillId="0" borderId="62" xfId="5" applyFont="1" applyFill="1" applyBorder="1" applyAlignment="1" applyProtection="1">
      <alignment horizontal="right" vertical="top"/>
      <protection locked="0"/>
    </xf>
    <xf numFmtId="169" fontId="11" fillId="0" borderId="62" xfId="5" applyNumberFormat="1" applyFont="1" applyFill="1" applyBorder="1" applyAlignment="1" applyProtection="1">
      <alignment horizontal="right" vertical="top"/>
      <protection locked="0"/>
    </xf>
    <xf numFmtId="169" fontId="11" fillId="0" borderId="63" xfId="5" applyNumberFormat="1" applyFont="1" applyFill="1" applyBorder="1" applyAlignment="1" applyProtection="1">
      <alignment horizontal="right" vertical="top"/>
      <protection locked="0"/>
    </xf>
    <xf numFmtId="0" fontId="8" fillId="0" borderId="64" xfId="10" applyFont="1" applyBorder="1"/>
    <xf numFmtId="169" fontId="13" fillId="0" borderId="0" xfId="5" applyNumberFormat="1" applyFont="1" applyFill="1" applyAlignment="1" applyProtection="1">
      <alignment horizontal="right" vertical="top"/>
      <protection locked="0"/>
    </xf>
    <xf numFmtId="164" fontId="13" fillId="0" borderId="0" xfId="5" applyFont="1" applyFill="1" applyAlignment="1" applyProtection="1">
      <alignment horizontal="right" vertical="top"/>
      <protection locked="0"/>
    </xf>
    <xf numFmtId="0" fontId="8" fillId="0" borderId="39" xfId="10" applyFont="1" applyBorder="1"/>
    <xf numFmtId="169" fontId="9" fillId="0" borderId="0" xfId="5" applyNumberFormat="1" applyFont="1" applyFill="1"/>
    <xf numFmtId="169" fontId="11" fillId="0" borderId="0" xfId="5" applyNumberFormat="1" applyFont="1" applyFill="1" applyAlignment="1" applyProtection="1">
      <alignment horizontal="right" vertical="top"/>
      <protection locked="0"/>
    </xf>
    <xf numFmtId="164" fontId="26" fillId="0" borderId="0" xfId="5" applyFont="1" applyFill="1" applyAlignment="1" applyProtection="1">
      <alignment horizontal="right" vertical="top"/>
      <protection locked="0"/>
    </xf>
    <xf numFmtId="169" fontId="26" fillId="0" borderId="0" xfId="5" applyNumberFormat="1" applyFont="1" applyFill="1" applyAlignment="1" applyProtection="1">
      <alignment horizontal="right" vertical="top"/>
      <protection locked="0"/>
    </xf>
    <xf numFmtId="164" fontId="26" fillId="0" borderId="0" xfId="5" applyFont="1" applyFill="1"/>
    <xf numFmtId="169" fontId="26" fillId="0" borderId="0" xfId="5" applyNumberFormat="1" applyFont="1" applyFill="1"/>
    <xf numFmtId="0" fontId="8" fillId="0" borderId="62" xfId="10" applyFont="1" applyBorder="1"/>
    <xf numFmtId="2" fontId="19" fillId="0" borderId="39" xfId="11" applyNumberFormat="1" applyFont="1" applyBorder="1" applyAlignment="1" applyProtection="1">
      <alignment horizontal="right" vertical="top"/>
      <protection locked="0"/>
    </xf>
    <xf numFmtId="0" fontId="19" fillId="0" borderId="0" xfId="4" applyFont="1"/>
    <xf numFmtId="172" fontId="19" fillId="0" borderId="0" xfId="4" applyNumberFormat="1" applyFont="1"/>
    <xf numFmtId="4" fontId="13" fillId="0" borderId="29" xfId="12" applyNumberFormat="1" applyFont="1" applyBorder="1"/>
    <xf numFmtId="4" fontId="13" fillId="0" borderId="49" xfId="12" applyNumberFormat="1" applyFont="1" applyBorder="1"/>
    <xf numFmtId="3" fontId="13" fillId="0" borderId="0" xfId="3" applyNumberFormat="1" applyFont="1" applyProtection="1">
      <alignment vertical="top"/>
      <protection locked="0"/>
    </xf>
    <xf numFmtId="4" fontId="13" fillId="0" borderId="0" xfId="3" applyNumberFormat="1" applyFont="1" applyProtection="1">
      <alignment vertical="top"/>
      <protection locked="0"/>
    </xf>
    <xf numFmtId="4" fontId="19" fillId="0" borderId="27" xfId="10" applyNumberFormat="1" applyFont="1" applyBorder="1"/>
    <xf numFmtId="4" fontId="19" fillId="0" borderId="49" xfId="10" applyNumberFormat="1" applyFont="1" applyBorder="1"/>
    <xf numFmtId="0" fontId="8" fillId="0" borderId="63" xfId="10" applyFont="1" applyBorder="1"/>
    <xf numFmtId="3" fontId="13" fillId="0" borderId="0" xfId="11" applyNumberFormat="1" applyFont="1" applyProtection="1">
      <alignment vertical="top"/>
      <protection locked="0"/>
    </xf>
    <xf numFmtId="4" fontId="19" fillId="0" borderId="0" xfId="11" applyNumberFormat="1" applyFont="1" applyProtection="1">
      <alignment vertical="top"/>
      <protection locked="0"/>
    </xf>
    <xf numFmtId="1" fontId="19" fillId="0" borderId="0" xfId="11" applyNumberFormat="1" applyFont="1" applyProtection="1">
      <alignment vertical="top"/>
      <protection locked="0"/>
    </xf>
    <xf numFmtId="164" fontId="27" fillId="0" borderId="0" xfId="5" applyFont="1" applyFill="1"/>
    <xf numFmtId="164" fontId="19" fillId="0" borderId="0" xfId="5" applyFont="1" applyFill="1"/>
    <xf numFmtId="164" fontId="28" fillId="0" borderId="0" xfId="5" applyFont="1" applyFill="1"/>
    <xf numFmtId="164" fontId="29" fillId="0" borderId="0" xfId="5" applyFont="1" applyFill="1"/>
    <xf numFmtId="164" fontId="29" fillId="0" borderId="0" xfId="5" applyFont="1" applyFill="1" applyBorder="1" applyAlignment="1">
      <alignment horizontal="right"/>
    </xf>
    <xf numFmtId="164" fontId="29" fillId="0" borderId="0" xfId="5" applyFont="1" applyFill="1" applyBorder="1"/>
    <xf numFmtId="169" fontId="11" fillId="0" borderId="0" xfId="5" applyNumberFormat="1" applyFont="1" applyFill="1"/>
    <xf numFmtId="169" fontId="30" fillId="0" borderId="0" xfId="5" applyNumberFormat="1" applyFont="1" applyFill="1"/>
    <xf numFmtId="2" fontId="19" fillId="0" borderId="0" xfId="11" applyNumberFormat="1" applyFont="1" applyProtection="1">
      <alignment vertical="top"/>
      <protection locked="0"/>
    </xf>
    <xf numFmtId="0" fontId="31" fillId="0" borderId="0" xfId="0" applyFont="1"/>
    <xf numFmtId="0" fontId="32" fillId="0" borderId="65" xfId="0" applyFont="1" applyBorder="1" applyAlignment="1">
      <alignment vertical="center" wrapText="1"/>
    </xf>
    <xf numFmtId="0" fontId="9" fillId="0" borderId="60" xfId="10" applyFont="1" applyBorder="1"/>
    <xf numFmtId="0" fontId="9" fillId="0" borderId="60" xfId="10" applyFont="1" applyBorder="1" applyAlignment="1">
      <alignment horizontal="left" vertical="center"/>
    </xf>
    <xf numFmtId="167" fontId="4" fillId="0" borderId="3" xfId="5" quotePrefix="1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164" fontId="37" fillId="0" borderId="0" xfId="5" applyFont="1" applyFill="1" applyBorder="1" applyAlignment="1">
      <alignment horizontal="center"/>
    </xf>
    <xf numFmtId="169" fontId="31" fillId="0" borderId="66" xfId="1" applyNumberFormat="1" applyFont="1" applyFill="1" applyBorder="1"/>
    <xf numFmtId="0" fontId="36" fillId="0" borderId="0" xfId="10" applyFont="1"/>
    <xf numFmtId="164" fontId="36" fillId="0" borderId="27" xfId="5" applyFont="1" applyFill="1" applyBorder="1" applyAlignment="1">
      <alignment horizontal="right" wrapText="1"/>
    </xf>
    <xf numFmtId="164" fontId="36" fillId="0" borderId="13" xfId="5" applyFont="1" applyFill="1" applyBorder="1" applyAlignment="1">
      <alignment horizontal="right" wrapText="1"/>
    </xf>
    <xf numFmtId="169" fontId="36" fillId="0" borderId="13" xfId="5" applyNumberFormat="1" applyFont="1" applyFill="1" applyBorder="1" applyAlignment="1" applyProtection="1">
      <alignment horizontal="right" vertical="top" wrapText="1"/>
      <protection locked="0"/>
    </xf>
    <xf numFmtId="165" fontId="19" fillId="0" borderId="40" xfId="13" applyFont="1" applyFill="1" applyBorder="1"/>
    <xf numFmtId="164" fontId="31" fillId="0" borderId="66" xfId="1" applyFont="1" applyFill="1" applyBorder="1"/>
    <xf numFmtId="0" fontId="9" fillId="0" borderId="0" xfId="10" applyFont="1" applyAlignment="1">
      <alignment horizontal="left" vertical="center"/>
    </xf>
    <xf numFmtId="4" fontId="39" fillId="0" borderId="27" xfId="12" applyNumberFormat="1" applyFont="1" applyBorder="1"/>
    <xf numFmtId="2" fontId="40" fillId="0" borderId="0" xfId="13" applyNumberFormat="1" applyFont="1"/>
    <xf numFmtId="2" fontId="40" fillId="0" borderId="0" xfId="0" applyNumberFormat="1" applyFont="1"/>
    <xf numFmtId="165" fontId="40" fillId="0" borderId="0" xfId="0" applyNumberFormat="1" applyFont="1"/>
    <xf numFmtId="4" fontId="39" fillId="6" borderId="13" xfId="12" applyNumberFormat="1" applyFont="1" applyFill="1" applyBorder="1"/>
    <xf numFmtId="4" fontId="39" fillId="6" borderId="27" xfId="12" applyNumberFormat="1" applyFont="1" applyFill="1" applyBorder="1"/>
    <xf numFmtId="4" fontId="42" fillId="6" borderId="27" xfId="12" applyNumberFormat="1" applyFont="1" applyFill="1" applyBorder="1"/>
    <xf numFmtId="174" fontId="41" fillId="0" borderId="0" xfId="0" applyNumberFormat="1" applyFont="1"/>
    <xf numFmtId="174" fontId="41" fillId="0" borderId="0" xfId="13" applyNumberFormat="1" applyFont="1"/>
    <xf numFmtId="167" fontId="2" fillId="0" borderId="3" xfId="4" applyNumberFormat="1" applyBorder="1"/>
    <xf numFmtId="0" fontId="18" fillId="0" borderId="4" xfId="10" applyFont="1" applyBorder="1" applyAlignment="1">
      <alignment horizontal="center"/>
    </xf>
    <xf numFmtId="0" fontId="13" fillId="0" borderId="5" xfId="10" applyFont="1" applyBorder="1" applyAlignment="1">
      <alignment horizontal="center"/>
    </xf>
    <xf numFmtId="0" fontId="9" fillId="0" borderId="6" xfId="10" applyFont="1" applyBorder="1"/>
    <xf numFmtId="0" fontId="9" fillId="0" borderId="8" xfId="10" applyFont="1" applyBorder="1"/>
    <xf numFmtId="0" fontId="9" fillId="0" borderId="9" xfId="10" applyFont="1" applyBorder="1"/>
    <xf numFmtId="164" fontId="13" fillId="0" borderId="7" xfId="5" applyFont="1" applyFill="1" applyBorder="1" applyAlignment="1">
      <alignment horizontal="center"/>
    </xf>
    <xf numFmtId="164" fontId="13" fillId="0" borderId="7" xfId="5" applyFont="1" applyFill="1" applyBorder="1" applyAlignment="1">
      <alignment horizontal="center" vertical="center" wrapText="1"/>
    </xf>
    <xf numFmtId="164" fontId="9" fillId="0" borderId="12" xfId="5" applyFont="1" applyFill="1" applyBorder="1" applyAlignment="1">
      <alignment horizontal="center" vertical="center" wrapText="1"/>
    </xf>
    <xf numFmtId="164" fontId="13" fillId="0" borderId="7" xfId="5" applyFont="1" applyFill="1" applyBorder="1" applyAlignment="1">
      <alignment horizontal="center" vertical="center"/>
    </xf>
    <xf numFmtId="164" fontId="13" fillId="0" borderId="12" xfId="5" applyFont="1" applyFill="1" applyBorder="1" applyAlignment="1">
      <alignment horizontal="center" vertical="center"/>
    </xf>
    <xf numFmtId="164" fontId="14" fillId="0" borderId="10" xfId="5" applyFont="1" applyFill="1" applyBorder="1" applyAlignment="1">
      <alignment horizontal="center" vertical="center"/>
    </xf>
    <xf numFmtId="164" fontId="14" fillId="0" borderId="11" xfId="5" applyFont="1" applyFill="1" applyBorder="1" applyAlignment="1">
      <alignment horizontal="center" vertical="center"/>
    </xf>
    <xf numFmtId="164" fontId="13" fillId="0" borderId="13" xfId="5" applyFont="1" applyFill="1" applyBorder="1" applyAlignment="1">
      <alignment horizontal="center"/>
    </xf>
    <xf numFmtId="164" fontId="13" fillId="0" borderId="13" xfId="5" applyFont="1" applyFill="1" applyBorder="1" applyAlignment="1">
      <alignment horizontal="center" vertical="center"/>
    </xf>
    <xf numFmtId="164" fontId="13" fillId="0" borderId="29" xfId="5" applyFont="1" applyFill="1" applyBorder="1" applyAlignment="1">
      <alignment horizontal="center" vertical="center"/>
    </xf>
    <xf numFmtId="164" fontId="14" fillId="0" borderId="10" xfId="5" applyFont="1" applyFill="1" applyBorder="1" applyAlignment="1">
      <alignment horizontal="center"/>
    </xf>
    <xf numFmtId="164" fontId="14" fillId="0" borderId="11" xfId="5" applyFont="1" applyFill="1" applyBorder="1" applyAlignment="1">
      <alignment horizontal="center"/>
    </xf>
    <xf numFmtId="169" fontId="17" fillId="0" borderId="0" xfId="5" applyNumberFormat="1" applyFont="1" applyFill="1" applyAlignment="1">
      <alignment horizontal="center"/>
    </xf>
    <xf numFmtId="0" fontId="6" fillId="0" borderId="0" xfId="10" applyFont="1" applyAlignment="1">
      <alignment horizontal="center"/>
    </xf>
    <xf numFmtId="0" fontId="38" fillId="0" borderId="0" xfId="10" applyFont="1" applyAlignment="1">
      <alignment horizontal="center"/>
    </xf>
    <xf numFmtId="164" fontId="12" fillId="0" borderId="4" xfId="5" applyFont="1" applyFill="1" applyBorder="1" applyAlignment="1">
      <alignment horizontal="center"/>
    </xf>
    <xf numFmtId="164" fontId="14" fillId="0" borderId="12" xfId="5" applyFont="1" applyFill="1" applyBorder="1" applyAlignment="1">
      <alignment horizontal="center" vertical="center" wrapText="1"/>
    </xf>
    <xf numFmtId="164" fontId="14" fillId="0" borderId="16" xfId="5" applyFont="1" applyFill="1" applyBorder="1" applyAlignment="1">
      <alignment horizontal="center" vertical="center" wrapText="1"/>
    </xf>
    <xf numFmtId="164" fontId="14" fillId="0" borderId="12" xfId="5" applyFont="1" applyFill="1" applyBorder="1" applyAlignment="1">
      <alignment horizontal="center" vertical="center"/>
    </xf>
    <xf numFmtId="164" fontId="14" fillId="0" borderId="16" xfId="5" applyFont="1" applyFill="1" applyBorder="1" applyAlignment="1">
      <alignment horizontal="center" vertical="center"/>
    </xf>
    <xf numFmtId="0" fontId="18" fillId="0" borderId="8" xfId="10" applyFont="1" applyBorder="1" applyAlignment="1">
      <alignment horizontal="center"/>
    </xf>
    <xf numFmtId="0" fontId="18" fillId="0" borderId="0" xfId="10" applyFont="1" applyAlignment="1">
      <alignment horizontal="center"/>
    </xf>
    <xf numFmtId="0" fontId="18" fillId="0" borderId="58" xfId="10" applyFont="1" applyBorder="1" applyAlignment="1">
      <alignment horizontal="center"/>
    </xf>
    <xf numFmtId="0" fontId="20" fillId="0" borderId="41" xfId="10" applyFont="1" applyBorder="1" applyAlignment="1">
      <alignment horizontal="center" vertical="center"/>
    </xf>
    <xf numFmtId="0" fontId="20" fillId="0" borderId="42" xfId="10" applyFont="1" applyBorder="1" applyAlignment="1">
      <alignment horizontal="center" vertical="center"/>
    </xf>
    <xf numFmtId="164" fontId="13" fillId="0" borderId="31" xfId="5" applyFont="1" applyFill="1" applyBorder="1" applyAlignment="1">
      <alignment horizontal="center"/>
    </xf>
    <xf numFmtId="164" fontId="13" fillId="0" borderId="21" xfId="5" applyFont="1" applyFill="1" applyBorder="1" applyAlignment="1">
      <alignment horizontal="center"/>
    </xf>
    <xf numFmtId="164" fontId="13" fillId="0" borderId="32" xfId="5" applyFont="1" applyFill="1" applyBorder="1" applyAlignment="1">
      <alignment horizontal="center"/>
    </xf>
    <xf numFmtId="0" fontId="13" fillId="0" borderId="33" xfId="10" applyFont="1" applyBorder="1" applyAlignment="1">
      <alignment horizontal="center"/>
    </xf>
    <xf numFmtId="0" fontId="9" fillId="0" borderId="34" xfId="10" applyFont="1" applyBorder="1"/>
    <xf numFmtId="0" fontId="9" fillId="0" borderId="35" xfId="10" applyFont="1" applyBorder="1"/>
    <xf numFmtId="0" fontId="19" fillId="0" borderId="31" xfId="10" applyFont="1" applyBorder="1" applyAlignment="1">
      <alignment horizontal="center"/>
    </xf>
    <xf numFmtId="0" fontId="19" fillId="0" borderId="21" xfId="10" applyFont="1" applyBorder="1" applyAlignment="1">
      <alignment horizontal="center"/>
    </xf>
    <xf numFmtId="0" fontId="19" fillId="0" borderId="57" xfId="10" applyFont="1" applyBorder="1" applyAlignment="1">
      <alignment horizontal="center"/>
    </xf>
    <xf numFmtId="164" fontId="13" fillId="0" borderId="13" xfId="5" applyFont="1" applyFill="1" applyBorder="1" applyAlignment="1">
      <alignment horizontal="center" wrapText="1"/>
    </xf>
    <xf numFmtId="164" fontId="13" fillId="0" borderId="12" xfId="5" applyFont="1" applyFill="1" applyBorder="1" applyAlignment="1">
      <alignment horizontal="center" wrapText="1"/>
    </xf>
    <xf numFmtId="0" fontId="14" fillId="0" borderId="10" xfId="10" applyFont="1" applyBorder="1" applyAlignment="1">
      <alignment horizontal="center"/>
    </xf>
    <xf numFmtId="0" fontId="9" fillId="0" borderId="37" xfId="10" applyFont="1" applyBorder="1"/>
    <xf numFmtId="0" fontId="9" fillId="0" borderId="38" xfId="10" applyFont="1" applyBorder="1"/>
    <xf numFmtId="0" fontId="19" fillId="0" borderId="13" xfId="10" applyFont="1" applyBorder="1" applyAlignment="1">
      <alignment horizontal="center" vertical="center"/>
    </xf>
    <xf numFmtId="0" fontId="19" fillId="0" borderId="12" xfId="10" applyFont="1" applyBorder="1" applyAlignment="1">
      <alignment horizontal="center" vertical="center"/>
    </xf>
    <xf numFmtId="0" fontId="19" fillId="0" borderId="13" xfId="10" applyFont="1" applyBorder="1" applyAlignment="1">
      <alignment horizontal="center"/>
    </xf>
    <xf numFmtId="0" fontId="19" fillId="0" borderId="29" xfId="10" applyFont="1" applyBorder="1" applyAlignment="1">
      <alignment horizontal="center" vertical="center"/>
    </xf>
    <xf numFmtId="169" fontId="13" fillId="0" borderId="13" xfId="5" applyNumberFormat="1" applyFont="1" applyFill="1" applyBorder="1" applyAlignment="1">
      <alignment horizontal="center" vertical="center"/>
    </xf>
    <xf numFmtId="169" fontId="13" fillId="0" borderId="12" xfId="5" applyNumberFormat="1" applyFont="1" applyFill="1" applyBorder="1" applyAlignment="1">
      <alignment horizontal="center" vertical="center"/>
    </xf>
    <xf numFmtId="171" fontId="13" fillId="0" borderId="17" xfId="10" applyNumberFormat="1" applyFont="1" applyBorder="1" applyAlignment="1">
      <alignment horizontal="center"/>
    </xf>
    <xf numFmtId="171" fontId="13" fillId="0" borderId="18" xfId="10" applyNumberFormat="1" applyFont="1" applyBorder="1" applyAlignment="1">
      <alignment horizontal="center"/>
    </xf>
    <xf numFmtId="0" fontId="20" fillId="0" borderId="12" xfId="10" applyFont="1" applyBorder="1" applyAlignment="1">
      <alignment horizontal="center" vertical="center"/>
    </xf>
    <xf numFmtId="0" fontId="20" fillId="0" borderId="16" xfId="10" applyFont="1" applyBorder="1" applyAlignment="1">
      <alignment horizontal="center" vertical="center"/>
    </xf>
    <xf numFmtId="0" fontId="19" fillId="0" borderId="27" xfId="10" applyFont="1" applyBorder="1" applyAlignment="1">
      <alignment horizontal="center" vertical="center"/>
    </xf>
    <xf numFmtId="169" fontId="14" fillId="0" borderId="12" xfId="5" applyNumberFormat="1" applyFont="1" applyFill="1" applyBorder="1" applyAlignment="1">
      <alignment horizontal="center" vertical="center"/>
    </xf>
    <xf numFmtId="169" fontId="14" fillId="0" borderId="16" xfId="5" applyNumberFormat="1" applyFont="1" applyFill="1" applyBorder="1" applyAlignment="1">
      <alignment horizontal="center" vertical="center"/>
    </xf>
    <xf numFmtId="0" fontId="14" fillId="0" borderId="8" xfId="10" applyFont="1" applyBorder="1" applyAlignment="1">
      <alignment horizontal="center" vertical="center"/>
    </xf>
    <xf numFmtId="0" fontId="14" fillId="0" borderId="9" xfId="10" applyFont="1" applyBorder="1" applyAlignment="1">
      <alignment horizontal="center" vertical="center"/>
    </xf>
    <xf numFmtId="164" fontId="13" fillId="0" borderId="27" xfId="5" applyFont="1" applyFill="1" applyBorder="1" applyAlignment="1">
      <alignment horizontal="center" vertical="center"/>
    </xf>
    <xf numFmtId="164" fontId="13" fillId="7" borderId="13" xfId="5" applyFont="1" applyFill="1" applyBorder="1" applyAlignment="1">
      <alignment horizontal="center" wrapText="1"/>
    </xf>
    <xf numFmtId="164" fontId="13" fillId="7" borderId="12" xfId="5" applyFont="1" applyFill="1" applyBorder="1" applyAlignment="1">
      <alignment horizontal="center" wrapText="1"/>
    </xf>
    <xf numFmtId="164" fontId="13" fillId="7" borderId="16" xfId="5" applyFont="1" applyFill="1" applyBorder="1" applyAlignment="1">
      <alignment horizontal="center" wrapText="1"/>
    </xf>
    <xf numFmtId="164" fontId="13" fillId="7" borderId="13" xfId="5" applyFont="1" applyFill="1" applyBorder="1" applyAlignment="1">
      <alignment horizontal="center" vertical="center" wrapText="1"/>
    </xf>
    <xf numFmtId="164" fontId="13" fillId="7" borderId="12" xfId="5" applyFont="1" applyFill="1" applyBorder="1" applyAlignment="1">
      <alignment horizontal="center" vertical="center" wrapText="1"/>
    </xf>
    <xf numFmtId="164" fontId="13" fillId="7" borderId="16" xfId="5" applyFont="1" applyFill="1" applyBorder="1" applyAlignment="1">
      <alignment horizontal="center" vertical="center" wrapText="1"/>
    </xf>
    <xf numFmtId="0" fontId="20" fillId="0" borderId="10" xfId="10" applyFont="1" applyBorder="1" applyAlignment="1">
      <alignment horizontal="center"/>
    </xf>
    <xf numFmtId="0" fontId="20" fillId="0" borderId="11" xfId="10" applyFont="1" applyBorder="1" applyAlignment="1">
      <alignment horizontal="center"/>
    </xf>
    <xf numFmtId="0" fontId="3" fillId="0" borderId="0" xfId="4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15">
    <cellStyle name="Comma" xfId="13" builtinId="3"/>
    <cellStyle name="Comma [0]" xfId="1" builtinId="6"/>
    <cellStyle name="Comma [0] 2" xfId="14" xr:uid="{00000000-0005-0000-0000-000002000000}"/>
    <cellStyle name="Comma [0] 2 2 2" xfId="5" xr:uid="{00000000-0005-0000-0000-000003000000}"/>
    <cellStyle name="Comma 2 2 2" xfId="6" xr:uid="{00000000-0005-0000-0000-000004000000}"/>
    <cellStyle name="Comma 3" xfId="7" xr:uid="{00000000-0005-0000-0000-000005000000}"/>
    <cellStyle name="Hyperlink" xfId="2" builtinId="8"/>
    <cellStyle name="Hyperlink 2 2" xfId="8" xr:uid="{00000000-0005-0000-0000-000007000000}"/>
    <cellStyle name="Normal" xfId="0" builtinId="0"/>
    <cellStyle name="Normal 14" xfId="9" xr:uid="{00000000-0005-0000-0000-000009000000}"/>
    <cellStyle name="Normal 15 2" xfId="4" xr:uid="{00000000-0005-0000-0000-00000A000000}"/>
    <cellStyle name="Normal 2 2" xfId="10" xr:uid="{00000000-0005-0000-0000-00000B000000}"/>
    <cellStyle name="Normal_NBM 2000 (titip)" xfId="3" xr:uid="{00000000-0005-0000-0000-00000C000000}"/>
    <cellStyle name="Normal_NBM 2000 (titip) 2 2" xfId="11" xr:uid="{00000000-0005-0000-0000-00000D000000}"/>
    <cellStyle name="Normal_Tabel 2006 - Angka Sementara 2 2 2" xfId="12" xr:uid="{00000000-0005-0000-0000-00000E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Q219"/>
  <sheetViews>
    <sheetView tabSelected="1" view="pageBreakPreview" zoomScale="80" zoomScaleSheetLayoutView="80" workbookViewId="0">
      <pane xSplit="2" ySplit="11" topLeftCell="C12" activePane="bottomRight" state="frozen"/>
      <selection pane="topRight"/>
      <selection pane="bottomLeft"/>
      <selection pane="bottomRight" activeCell="D153" sqref="D153"/>
    </sheetView>
  </sheetViews>
  <sheetFormatPr defaultColWidth="9" defaultRowHeight="13"/>
  <cols>
    <col min="1" max="1" width="1.453125" style="29" customWidth="1"/>
    <col min="2" max="2" width="31.81640625" style="29" customWidth="1"/>
    <col min="3" max="3" width="8.1796875" style="31" customWidth="1"/>
    <col min="4" max="4" width="9.81640625" style="31" customWidth="1"/>
    <col min="5" max="5" width="8.1796875" style="31" customWidth="1"/>
    <col min="6" max="6" width="6.54296875" style="31" customWidth="1"/>
    <col min="7" max="7" width="14" style="31" customWidth="1"/>
    <col min="8" max="8" width="7.54296875" style="31" customWidth="1"/>
    <col min="9" max="9" width="8.81640625" style="31" customWidth="1"/>
    <col min="10" max="10" width="7.54296875" style="31" customWidth="1"/>
    <col min="11" max="11" width="7.26953125" style="31" customWidth="1"/>
    <col min="12" max="12" width="7.81640625" style="31" customWidth="1"/>
    <col min="13" max="13" width="8.1796875" style="31" customWidth="1"/>
    <col min="14" max="17" width="6.81640625" style="31" customWidth="1"/>
    <col min="18" max="18" width="8.81640625" style="31" customWidth="1"/>
    <col min="19" max="19" width="8.7265625" style="32" customWidth="1"/>
    <col min="20" max="20" width="9.81640625" style="32" customWidth="1"/>
    <col min="21" max="21" width="7.54296875" style="31" customWidth="1"/>
    <col min="22" max="23" width="8.1796875" style="32" customWidth="1"/>
    <col min="24" max="24" width="6.26953125" style="29" customWidth="1"/>
    <col min="25" max="25" width="10.453125" style="29" customWidth="1"/>
    <col min="26" max="28" width="8.7265625" style="29" customWidth="1"/>
    <col min="29" max="29" width="9" style="29" customWidth="1"/>
    <col min="30" max="31" width="8.7265625" style="29" customWidth="1"/>
    <col min="32" max="42" width="9" style="29"/>
    <col min="43" max="43" width="13.7265625" style="29" customWidth="1"/>
    <col min="44" max="241" width="9" style="29"/>
    <col min="242" max="242" width="1.453125" style="29" customWidth="1"/>
    <col min="243" max="243" width="31.81640625" style="29" customWidth="1"/>
    <col min="244" max="244" width="8.1796875" style="29" customWidth="1"/>
    <col min="245" max="245" width="9.81640625" style="29" customWidth="1"/>
    <col min="246" max="246" width="8.1796875" style="29" customWidth="1"/>
    <col min="247" max="247" width="6.54296875" style="29" customWidth="1"/>
    <col min="248" max="248" width="14" style="29" customWidth="1"/>
    <col min="249" max="249" width="6.81640625" style="29" customWidth="1"/>
    <col min="250" max="250" width="8.81640625" style="29" customWidth="1"/>
    <col min="251" max="251" width="7.54296875" style="29" customWidth="1"/>
    <col min="252" max="252" width="7.26953125" style="29" customWidth="1"/>
    <col min="253" max="253" width="7.81640625" style="29" customWidth="1"/>
    <col min="254" max="254" width="8.1796875" style="29" customWidth="1"/>
    <col min="255" max="256" width="6.81640625" style="29" customWidth="1"/>
    <col min="257" max="257" width="8.81640625" style="29" customWidth="1"/>
    <col min="258" max="260" width="7.54296875" style="29" customWidth="1"/>
    <col min="261" max="262" width="8.1796875" style="29" customWidth="1"/>
    <col min="263" max="263" width="6.26953125" style="29" customWidth="1"/>
    <col min="264" max="265" width="8.7265625" style="29" customWidth="1"/>
    <col min="266" max="266" width="9.54296875" style="29" customWidth="1"/>
    <col min="267" max="267" width="8.7265625" style="29" customWidth="1"/>
    <col min="268" max="268" width="14.54296875" style="29" customWidth="1"/>
    <col min="269" max="269" width="8.7265625" style="29" customWidth="1"/>
    <col min="270" max="270" width="10.453125" style="29" customWidth="1"/>
    <col min="271" max="273" width="8.7265625" style="29" customWidth="1"/>
    <col min="274" max="274" width="9" style="29"/>
    <col min="275" max="276" width="8.7265625" style="29" customWidth="1"/>
    <col min="277" max="277" width="4.26953125" style="29" customWidth="1"/>
    <col min="278" max="278" width="7" style="29" customWidth="1"/>
    <col min="279" max="279" width="4.26953125" style="29" customWidth="1"/>
    <col min="280" max="280" width="7.81640625" style="29" customWidth="1"/>
    <col min="281" max="497" width="9" style="29"/>
    <col min="498" max="498" width="1.453125" style="29" customWidth="1"/>
    <col min="499" max="499" width="31.81640625" style="29" customWidth="1"/>
    <col min="500" max="500" width="8.1796875" style="29" customWidth="1"/>
    <col min="501" max="501" width="9.81640625" style="29" customWidth="1"/>
    <col min="502" max="502" width="8.1796875" style="29" customWidth="1"/>
    <col min="503" max="503" width="6.54296875" style="29" customWidth="1"/>
    <col min="504" max="504" width="14" style="29" customWidth="1"/>
    <col min="505" max="505" width="6.81640625" style="29" customWidth="1"/>
    <col min="506" max="506" width="8.81640625" style="29" customWidth="1"/>
    <col min="507" max="507" width="7.54296875" style="29" customWidth="1"/>
    <col min="508" max="508" width="7.26953125" style="29" customWidth="1"/>
    <col min="509" max="509" width="7.81640625" style="29" customWidth="1"/>
    <col min="510" max="510" width="8.1796875" style="29" customWidth="1"/>
    <col min="511" max="512" width="6.81640625" style="29" customWidth="1"/>
    <col min="513" max="513" width="8.81640625" style="29" customWidth="1"/>
    <col min="514" max="516" width="7.54296875" style="29" customWidth="1"/>
    <col min="517" max="518" width="8.1796875" style="29" customWidth="1"/>
    <col min="519" max="519" width="6.26953125" style="29" customWidth="1"/>
    <col min="520" max="521" width="8.7265625" style="29" customWidth="1"/>
    <col min="522" max="522" width="9.54296875" style="29" customWidth="1"/>
    <col min="523" max="523" width="8.7265625" style="29" customWidth="1"/>
    <col min="524" max="524" width="14.54296875" style="29" customWidth="1"/>
    <col min="525" max="525" width="8.7265625" style="29" customWidth="1"/>
    <col min="526" max="526" width="10.453125" style="29" customWidth="1"/>
    <col min="527" max="529" width="8.7265625" style="29" customWidth="1"/>
    <col min="530" max="530" width="9" style="29"/>
    <col min="531" max="532" width="8.7265625" style="29" customWidth="1"/>
    <col min="533" max="533" width="4.26953125" style="29" customWidth="1"/>
    <col min="534" max="534" width="7" style="29" customWidth="1"/>
    <col min="535" max="535" width="4.26953125" style="29" customWidth="1"/>
    <col min="536" max="536" width="7.81640625" style="29" customWidth="1"/>
    <col min="537" max="753" width="9" style="29"/>
    <col min="754" max="754" width="1.453125" style="29" customWidth="1"/>
    <col min="755" max="755" width="31.81640625" style="29" customWidth="1"/>
    <col min="756" max="756" width="8.1796875" style="29" customWidth="1"/>
    <col min="757" max="757" width="9.81640625" style="29" customWidth="1"/>
    <col min="758" max="758" width="8.1796875" style="29" customWidth="1"/>
    <col min="759" max="759" width="6.54296875" style="29" customWidth="1"/>
    <col min="760" max="760" width="14" style="29" customWidth="1"/>
    <col min="761" max="761" width="6.81640625" style="29" customWidth="1"/>
    <col min="762" max="762" width="8.81640625" style="29" customWidth="1"/>
    <col min="763" max="763" width="7.54296875" style="29" customWidth="1"/>
    <col min="764" max="764" width="7.26953125" style="29" customWidth="1"/>
    <col min="765" max="765" width="7.81640625" style="29" customWidth="1"/>
    <col min="766" max="766" width="8.1796875" style="29" customWidth="1"/>
    <col min="767" max="768" width="6.81640625" style="29" customWidth="1"/>
    <col min="769" max="769" width="8.81640625" style="29" customWidth="1"/>
    <col min="770" max="772" width="7.54296875" style="29" customWidth="1"/>
    <col min="773" max="774" width="8.1796875" style="29" customWidth="1"/>
    <col min="775" max="775" width="6.26953125" style="29" customWidth="1"/>
    <col min="776" max="777" width="8.7265625" style="29" customWidth="1"/>
    <col min="778" max="778" width="9.54296875" style="29" customWidth="1"/>
    <col min="779" max="779" width="8.7265625" style="29" customWidth="1"/>
    <col min="780" max="780" width="14.54296875" style="29" customWidth="1"/>
    <col min="781" max="781" width="8.7265625" style="29" customWidth="1"/>
    <col min="782" max="782" width="10.453125" style="29" customWidth="1"/>
    <col min="783" max="785" width="8.7265625" style="29" customWidth="1"/>
    <col min="786" max="786" width="9" style="29"/>
    <col min="787" max="788" width="8.7265625" style="29" customWidth="1"/>
    <col min="789" max="789" width="4.26953125" style="29" customWidth="1"/>
    <col min="790" max="790" width="7" style="29" customWidth="1"/>
    <col min="791" max="791" width="4.26953125" style="29" customWidth="1"/>
    <col min="792" max="792" width="7.81640625" style="29" customWidth="1"/>
    <col min="793" max="1009" width="9" style="29"/>
    <col min="1010" max="1010" width="1.453125" style="29" customWidth="1"/>
    <col min="1011" max="1011" width="31.81640625" style="29" customWidth="1"/>
    <col min="1012" max="1012" width="8.1796875" style="29" customWidth="1"/>
    <col min="1013" max="1013" width="9.81640625" style="29" customWidth="1"/>
    <col min="1014" max="1014" width="8.1796875" style="29" customWidth="1"/>
    <col min="1015" max="1015" width="6.54296875" style="29" customWidth="1"/>
    <col min="1016" max="1016" width="14" style="29" customWidth="1"/>
    <col min="1017" max="1017" width="6.81640625" style="29" customWidth="1"/>
    <col min="1018" max="1018" width="8.81640625" style="29" customWidth="1"/>
    <col min="1019" max="1019" width="7.54296875" style="29" customWidth="1"/>
    <col min="1020" max="1020" width="7.26953125" style="29" customWidth="1"/>
    <col min="1021" max="1021" width="7.81640625" style="29" customWidth="1"/>
    <col min="1022" max="1022" width="8.1796875" style="29" customWidth="1"/>
    <col min="1023" max="1024" width="6.81640625" style="29" customWidth="1"/>
    <col min="1025" max="1025" width="8.81640625" style="29" customWidth="1"/>
    <col min="1026" max="1028" width="7.54296875" style="29" customWidth="1"/>
    <col min="1029" max="1030" width="8.1796875" style="29" customWidth="1"/>
    <col min="1031" max="1031" width="6.26953125" style="29" customWidth="1"/>
    <col min="1032" max="1033" width="8.7265625" style="29" customWidth="1"/>
    <col min="1034" max="1034" width="9.54296875" style="29" customWidth="1"/>
    <col min="1035" max="1035" width="8.7265625" style="29" customWidth="1"/>
    <col min="1036" max="1036" width="14.54296875" style="29" customWidth="1"/>
    <col min="1037" max="1037" width="8.7265625" style="29" customWidth="1"/>
    <col min="1038" max="1038" width="10.453125" style="29" customWidth="1"/>
    <col min="1039" max="1041" width="8.7265625" style="29" customWidth="1"/>
    <col min="1042" max="1042" width="9" style="29"/>
    <col min="1043" max="1044" width="8.7265625" style="29" customWidth="1"/>
    <col min="1045" max="1045" width="4.26953125" style="29" customWidth="1"/>
    <col min="1046" max="1046" width="7" style="29" customWidth="1"/>
    <col min="1047" max="1047" width="4.26953125" style="29" customWidth="1"/>
    <col min="1048" max="1048" width="7.81640625" style="29" customWidth="1"/>
    <col min="1049" max="1265" width="9" style="29"/>
    <col min="1266" max="1266" width="1.453125" style="29" customWidth="1"/>
    <col min="1267" max="1267" width="31.81640625" style="29" customWidth="1"/>
    <col min="1268" max="1268" width="8.1796875" style="29" customWidth="1"/>
    <col min="1269" max="1269" width="9.81640625" style="29" customWidth="1"/>
    <col min="1270" max="1270" width="8.1796875" style="29" customWidth="1"/>
    <col min="1271" max="1271" width="6.54296875" style="29" customWidth="1"/>
    <col min="1272" max="1272" width="14" style="29" customWidth="1"/>
    <col min="1273" max="1273" width="6.81640625" style="29" customWidth="1"/>
    <col min="1274" max="1274" width="8.81640625" style="29" customWidth="1"/>
    <col min="1275" max="1275" width="7.54296875" style="29" customWidth="1"/>
    <col min="1276" max="1276" width="7.26953125" style="29" customWidth="1"/>
    <col min="1277" max="1277" width="7.81640625" style="29" customWidth="1"/>
    <col min="1278" max="1278" width="8.1796875" style="29" customWidth="1"/>
    <col min="1279" max="1280" width="6.81640625" style="29" customWidth="1"/>
    <col min="1281" max="1281" width="8.81640625" style="29" customWidth="1"/>
    <col min="1282" max="1284" width="7.54296875" style="29" customWidth="1"/>
    <col min="1285" max="1286" width="8.1796875" style="29" customWidth="1"/>
    <col min="1287" max="1287" width="6.26953125" style="29" customWidth="1"/>
    <col min="1288" max="1289" width="8.7265625" style="29" customWidth="1"/>
    <col min="1290" max="1290" width="9.54296875" style="29" customWidth="1"/>
    <col min="1291" max="1291" width="8.7265625" style="29" customWidth="1"/>
    <col min="1292" max="1292" width="14.54296875" style="29" customWidth="1"/>
    <col min="1293" max="1293" width="8.7265625" style="29" customWidth="1"/>
    <col min="1294" max="1294" width="10.453125" style="29" customWidth="1"/>
    <col min="1295" max="1297" width="8.7265625" style="29" customWidth="1"/>
    <col min="1298" max="1298" width="9" style="29"/>
    <col min="1299" max="1300" width="8.7265625" style="29" customWidth="1"/>
    <col min="1301" max="1301" width="4.26953125" style="29" customWidth="1"/>
    <col min="1302" max="1302" width="7" style="29" customWidth="1"/>
    <col min="1303" max="1303" width="4.26953125" style="29" customWidth="1"/>
    <col min="1304" max="1304" width="7.81640625" style="29" customWidth="1"/>
    <col min="1305" max="1521" width="9" style="29"/>
    <col min="1522" max="1522" width="1.453125" style="29" customWidth="1"/>
    <col min="1523" max="1523" width="31.81640625" style="29" customWidth="1"/>
    <col min="1524" max="1524" width="8.1796875" style="29" customWidth="1"/>
    <col min="1525" max="1525" width="9.81640625" style="29" customWidth="1"/>
    <col min="1526" max="1526" width="8.1796875" style="29" customWidth="1"/>
    <col min="1527" max="1527" width="6.54296875" style="29" customWidth="1"/>
    <col min="1528" max="1528" width="14" style="29" customWidth="1"/>
    <col min="1529" max="1529" width="6.81640625" style="29" customWidth="1"/>
    <col min="1530" max="1530" width="8.81640625" style="29" customWidth="1"/>
    <col min="1531" max="1531" width="7.54296875" style="29" customWidth="1"/>
    <col min="1532" max="1532" width="7.26953125" style="29" customWidth="1"/>
    <col min="1533" max="1533" width="7.81640625" style="29" customWidth="1"/>
    <col min="1534" max="1534" width="8.1796875" style="29" customWidth="1"/>
    <col min="1535" max="1536" width="6.81640625" style="29" customWidth="1"/>
    <col min="1537" max="1537" width="8.81640625" style="29" customWidth="1"/>
    <col min="1538" max="1540" width="7.54296875" style="29" customWidth="1"/>
    <col min="1541" max="1542" width="8.1796875" style="29" customWidth="1"/>
    <col min="1543" max="1543" width="6.26953125" style="29" customWidth="1"/>
    <col min="1544" max="1545" width="8.7265625" style="29" customWidth="1"/>
    <col min="1546" max="1546" width="9.54296875" style="29" customWidth="1"/>
    <col min="1547" max="1547" width="8.7265625" style="29" customWidth="1"/>
    <col min="1548" max="1548" width="14.54296875" style="29" customWidth="1"/>
    <col min="1549" max="1549" width="8.7265625" style="29" customWidth="1"/>
    <col min="1550" max="1550" width="10.453125" style="29" customWidth="1"/>
    <col min="1551" max="1553" width="8.7265625" style="29" customWidth="1"/>
    <col min="1554" max="1554" width="9" style="29"/>
    <col min="1555" max="1556" width="8.7265625" style="29" customWidth="1"/>
    <col min="1557" max="1557" width="4.26953125" style="29" customWidth="1"/>
    <col min="1558" max="1558" width="7" style="29" customWidth="1"/>
    <col min="1559" max="1559" width="4.26953125" style="29" customWidth="1"/>
    <col min="1560" max="1560" width="7.81640625" style="29" customWidth="1"/>
    <col min="1561" max="1777" width="9" style="29"/>
    <col min="1778" max="1778" width="1.453125" style="29" customWidth="1"/>
    <col min="1779" max="1779" width="31.81640625" style="29" customWidth="1"/>
    <col min="1780" max="1780" width="8.1796875" style="29" customWidth="1"/>
    <col min="1781" max="1781" width="9.81640625" style="29" customWidth="1"/>
    <col min="1782" max="1782" width="8.1796875" style="29" customWidth="1"/>
    <col min="1783" max="1783" width="6.54296875" style="29" customWidth="1"/>
    <col min="1784" max="1784" width="14" style="29" customWidth="1"/>
    <col min="1785" max="1785" width="6.81640625" style="29" customWidth="1"/>
    <col min="1786" max="1786" width="8.81640625" style="29" customWidth="1"/>
    <col min="1787" max="1787" width="7.54296875" style="29" customWidth="1"/>
    <col min="1788" max="1788" width="7.26953125" style="29" customWidth="1"/>
    <col min="1789" max="1789" width="7.81640625" style="29" customWidth="1"/>
    <col min="1790" max="1790" width="8.1796875" style="29" customWidth="1"/>
    <col min="1791" max="1792" width="6.81640625" style="29" customWidth="1"/>
    <col min="1793" max="1793" width="8.81640625" style="29" customWidth="1"/>
    <col min="1794" max="1796" width="7.54296875" style="29" customWidth="1"/>
    <col min="1797" max="1798" width="8.1796875" style="29" customWidth="1"/>
    <col min="1799" max="1799" width="6.26953125" style="29" customWidth="1"/>
    <col min="1800" max="1801" width="8.7265625" style="29" customWidth="1"/>
    <col min="1802" max="1802" width="9.54296875" style="29" customWidth="1"/>
    <col min="1803" max="1803" width="8.7265625" style="29" customWidth="1"/>
    <col min="1804" max="1804" width="14.54296875" style="29" customWidth="1"/>
    <col min="1805" max="1805" width="8.7265625" style="29" customWidth="1"/>
    <col min="1806" max="1806" width="10.453125" style="29" customWidth="1"/>
    <col min="1807" max="1809" width="8.7265625" style="29" customWidth="1"/>
    <col min="1810" max="1810" width="9" style="29"/>
    <col min="1811" max="1812" width="8.7265625" style="29" customWidth="1"/>
    <col min="1813" max="1813" width="4.26953125" style="29" customWidth="1"/>
    <col min="1814" max="1814" width="7" style="29" customWidth="1"/>
    <col min="1815" max="1815" width="4.26953125" style="29" customWidth="1"/>
    <col min="1816" max="1816" width="7.81640625" style="29" customWidth="1"/>
    <col min="1817" max="2033" width="9" style="29"/>
    <col min="2034" max="2034" width="1.453125" style="29" customWidth="1"/>
    <col min="2035" max="2035" width="31.81640625" style="29" customWidth="1"/>
    <col min="2036" max="2036" width="8.1796875" style="29" customWidth="1"/>
    <col min="2037" max="2037" width="9.81640625" style="29" customWidth="1"/>
    <col min="2038" max="2038" width="8.1796875" style="29" customWidth="1"/>
    <col min="2039" max="2039" width="6.54296875" style="29" customWidth="1"/>
    <col min="2040" max="2040" width="14" style="29" customWidth="1"/>
    <col min="2041" max="2041" width="6.81640625" style="29" customWidth="1"/>
    <col min="2042" max="2042" width="8.81640625" style="29" customWidth="1"/>
    <col min="2043" max="2043" width="7.54296875" style="29" customWidth="1"/>
    <col min="2044" max="2044" width="7.26953125" style="29" customWidth="1"/>
    <col min="2045" max="2045" width="7.81640625" style="29" customWidth="1"/>
    <col min="2046" max="2046" width="8.1796875" style="29" customWidth="1"/>
    <col min="2047" max="2048" width="6.81640625" style="29" customWidth="1"/>
    <col min="2049" max="2049" width="8.81640625" style="29" customWidth="1"/>
    <col min="2050" max="2052" width="7.54296875" style="29" customWidth="1"/>
    <col min="2053" max="2054" width="8.1796875" style="29" customWidth="1"/>
    <col min="2055" max="2055" width="6.26953125" style="29" customWidth="1"/>
    <col min="2056" max="2057" width="8.7265625" style="29" customWidth="1"/>
    <col min="2058" max="2058" width="9.54296875" style="29" customWidth="1"/>
    <col min="2059" max="2059" width="8.7265625" style="29" customWidth="1"/>
    <col min="2060" max="2060" width="14.54296875" style="29" customWidth="1"/>
    <col min="2061" max="2061" width="8.7265625" style="29" customWidth="1"/>
    <col min="2062" max="2062" width="10.453125" style="29" customWidth="1"/>
    <col min="2063" max="2065" width="8.7265625" style="29" customWidth="1"/>
    <col min="2066" max="2066" width="9" style="29"/>
    <col min="2067" max="2068" width="8.7265625" style="29" customWidth="1"/>
    <col min="2069" max="2069" width="4.26953125" style="29" customWidth="1"/>
    <col min="2070" max="2070" width="7" style="29" customWidth="1"/>
    <col min="2071" max="2071" width="4.26953125" style="29" customWidth="1"/>
    <col min="2072" max="2072" width="7.81640625" style="29" customWidth="1"/>
    <col min="2073" max="2289" width="9" style="29"/>
    <col min="2290" max="2290" width="1.453125" style="29" customWidth="1"/>
    <col min="2291" max="2291" width="31.81640625" style="29" customWidth="1"/>
    <col min="2292" max="2292" width="8.1796875" style="29" customWidth="1"/>
    <col min="2293" max="2293" width="9.81640625" style="29" customWidth="1"/>
    <col min="2294" max="2294" width="8.1796875" style="29" customWidth="1"/>
    <col min="2295" max="2295" width="6.54296875" style="29" customWidth="1"/>
    <col min="2296" max="2296" width="14" style="29" customWidth="1"/>
    <col min="2297" max="2297" width="6.81640625" style="29" customWidth="1"/>
    <col min="2298" max="2298" width="8.81640625" style="29" customWidth="1"/>
    <col min="2299" max="2299" width="7.54296875" style="29" customWidth="1"/>
    <col min="2300" max="2300" width="7.26953125" style="29" customWidth="1"/>
    <col min="2301" max="2301" width="7.81640625" style="29" customWidth="1"/>
    <col min="2302" max="2302" width="8.1796875" style="29" customWidth="1"/>
    <col min="2303" max="2304" width="6.81640625" style="29" customWidth="1"/>
    <col min="2305" max="2305" width="8.81640625" style="29" customWidth="1"/>
    <col min="2306" max="2308" width="7.54296875" style="29" customWidth="1"/>
    <col min="2309" max="2310" width="8.1796875" style="29" customWidth="1"/>
    <col min="2311" max="2311" width="6.26953125" style="29" customWidth="1"/>
    <col min="2312" max="2313" width="8.7265625" style="29" customWidth="1"/>
    <col min="2314" max="2314" width="9.54296875" style="29" customWidth="1"/>
    <col min="2315" max="2315" width="8.7265625" style="29" customWidth="1"/>
    <col min="2316" max="2316" width="14.54296875" style="29" customWidth="1"/>
    <col min="2317" max="2317" width="8.7265625" style="29" customWidth="1"/>
    <col min="2318" max="2318" width="10.453125" style="29" customWidth="1"/>
    <col min="2319" max="2321" width="8.7265625" style="29" customWidth="1"/>
    <col min="2322" max="2322" width="9" style="29"/>
    <col min="2323" max="2324" width="8.7265625" style="29" customWidth="1"/>
    <col min="2325" max="2325" width="4.26953125" style="29" customWidth="1"/>
    <col min="2326" max="2326" width="7" style="29" customWidth="1"/>
    <col min="2327" max="2327" width="4.26953125" style="29" customWidth="1"/>
    <col min="2328" max="2328" width="7.81640625" style="29" customWidth="1"/>
    <col min="2329" max="2545" width="9" style="29"/>
    <col min="2546" max="2546" width="1.453125" style="29" customWidth="1"/>
    <col min="2547" max="2547" width="31.81640625" style="29" customWidth="1"/>
    <col min="2548" max="2548" width="8.1796875" style="29" customWidth="1"/>
    <col min="2549" max="2549" width="9.81640625" style="29" customWidth="1"/>
    <col min="2550" max="2550" width="8.1796875" style="29" customWidth="1"/>
    <col min="2551" max="2551" width="6.54296875" style="29" customWidth="1"/>
    <col min="2552" max="2552" width="14" style="29" customWidth="1"/>
    <col min="2553" max="2553" width="6.81640625" style="29" customWidth="1"/>
    <col min="2554" max="2554" width="8.81640625" style="29" customWidth="1"/>
    <col min="2555" max="2555" width="7.54296875" style="29" customWidth="1"/>
    <col min="2556" max="2556" width="7.26953125" style="29" customWidth="1"/>
    <col min="2557" max="2557" width="7.81640625" style="29" customWidth="1"/>
    <col min="2558" max="2558" width="8.1796875" style="29" customWidth="1"/>
    <col min="2559" max="2560" width="6.81640625" style="29" customWidth="1"/>
    <col min="2561" max="2561" width="8.81640625" style="29" customWidth="1"/>
    <col min="2562" max="2564" width="7.54296875" style="29" customWidth="1"/>
    <col min="2565" max="2566" width="8.1796875" style="29" customWidth="1"/>
    <col min="2567" max="2567" width="6.26953125" style="29" customWidth="1"/>
    <col min="2568" max="2569" width="8.7265625" style="29" customWidth="1"/>
    <col min="2570" max="2570" width="9.54296875" style="29" customWidth="1"/>
    <col min="2571" max="2571" width="8.7265625" style="29" customWidth="1"/>
    <col min="2572" max="2572" width="14.54296875" style="29" customWidth="1"/>
    <col min="2573" max="2573" width="8.7265625" style="29" customWidth="1"/>
    <col min="2574" max="2574" width="10.453125" style="29" customWidth="1"/>
    <col min="2575" max="2577" width="8.7265625" style="29" customWidth="1"/>
    <col min="2578" max="2578" width="9" style="29"/>
    <col min="2579" max="2580" width="8.7265625" style="29" customWidth="1"/>
    <col min="2581" max="2581" width="4.26953125" style="29" customWidth="1"/>
    <col min="2582" max="2582" width="7" style="29" customWidth="1"/>
    <col min="2583" max="2583" width="4.26953125" style="29" customWidth="1"/>
    <col min="2584" max="2584" width="7.81640625" style="29" customWidth="1"/>
    <col min="2585" max="2801" width="9" style="29"/>
    <col min="2802" max="2802" width="1.453125" style="29" customWidth="1"/>
    <col min="2803" max="2803" width="31.81640625" style="29" customWidth="1"/>
    <col min="2804" max="2804" width="8.1796875" style="29" customWidth="1"/>
    <col min="2805" max="2805" width="9.81640625" style="29" customWidth="1"/>
    <col min="2806" max="2806" width="8.1796875" style="29" customWidth="1"/>
    <col min="2807" max="2807" width="6.54296875" style="29" customWidth="1"/>
    <col min="2808" max="2808" width="14" style="29" customWidth="1"/>
    <col min="2809" max="2809" width="6.81640625" style="29" customWidth="1"/>
    <col min="2810" max="2810" width="8.81640625" style="29" customWidth="1"/>
    <col min="2811" max="2811" width="7.54296875" style="29" customWidth="1"/>
    <col min="2812" max="2812" width="7.26953125" style="29" customWidth="1"/>
    <col min="2813" max="2813" width="7.81640625" style="29" customWidth="1"/>
    <col min="2814" max="2814" width="8.1796875" style="29" customWidth="1"/>
    <col min="2815" max="2816" width="6.81640625" style="29" customWidth="1"/>
    <col min="2817" max="2817" width="8.81640625" style="29" customWidth="1"/>
    <col min="2818" max="2820" width="7.54296875" style="29" customWidth="1"/>
    <col min="2821" max="2822" width="8.1796875" style="29" customWidth="1"/>
    <col min="2823" max="2823" width="6.26953125" style="29" customWidth="1"/>
    <col min="2824" max="2825" width="8.7265625" style="29" customWidth="1"/>
    <col min="2826" max="2826" width="9.54296875" style="29" customWidth="1"/>
    <col min="2827" max="2827" width="8.7265625" style="29" customWidth="1"/>
    <col min="2828" max="2828" width="14.54296875" style="29" customWidth="1"/>
    <col min="2829" max="2829" width="8.7265625" style="29" customWidth="1"/>
    <col min="2830" max="2830" width="10.453125" style="29" customWidth="1"/>
    <col min="2831" max="2833" width="8.7265625" style="29" customWidth="1"/>
    <col min="2834" max="2834" width="9" style="29"/>
    <col min="2835" max="2836" width="8.7265625" style="29" customWidth="1"/>
    <col min="2837" max="2837" width="4.26953125" style="29" customWidth="1"/>
    <col min="2838" max="2838" width="7" style="29" customWidth="1"/>
    <col min="2839" max="2839" width="4.26953125" style="29" customWidth="1"/>
    <col min="2840" max="2840" width="7.81640625" style="29" customWidth="1"/>
    <col min="2841" max="3057" width="9" style="29"/>
    <col min="3058" max="3058" width="1.453125" style="29" customWidth="1"/>
    <col min="3059" max="3059" width="31.81640625" style="29" customWidth="1"/>
    <col min="3060" max="3060" width="8.1796875" style="29" customWidth="1"/>
    <col min="3061" max="3061" width="9.81640625" style="29" customWidth="1"/>
    <col min="3062" max="3062" width="8.1796875" style="29" customWidth="1"/>
    <col min="3063" max="3063" width="6.54296875" style="29" customWidth="1"/>
    <col min="3064" max="3064" width="14" style="29" customWidth="1"/>
    <col min="3065" max="3065" width="6.81640625" style="29" customWidth="1"/>
    <col min="3066" max="3066" width="8.81640625" style="29" customWidth="1"/>
    <col min="3067" max="3067" width="7.54296875" style="29" customWidth="1"/>
    <col min="3068" max="3068" width="7.26953125" style="29" customWidth="1"/>
    <col min="3069" max="3069" width="7.81640625" style="29" customWidth="1"/>
    <col min="3070" max="3070" width="8.1796875" style="29" customWidth="1"/>
    <col min="3071" max="3072" width="6.81640625" style="29" customWidth="1"/>
    <col min="3073" max="3073" width="8.81640625" style="29" customWidth="1"/>
    <col min="3074" max="3076" width="7.54296875" style="29" customWidth="1"/>
    <col min="3077" max="3078" width="8.1796875" style="29" customWidth="1"/>
    <col min="3079" max="3079" width="6.26953125" style="29" customWidth="1"/>
    <col min="3080" max="3081" width="8.7265625" style="29" customWidth="1"/>
    <col min="3082" max="3082" width="9.54296875" style="29" customWidth="1"/>
    <col min="3083" max="3083" width="8.7265625" style="29" customWidth="1"/>
    <col min="3084" max="3084" width="14.54296875" style="29" customWidth="1"/>
    <col min="3085" max="3085" width="8.7265625" style="29" customWidth="1"/>
    <col min="3086" max="3086" width="10.453125" style="29" customWidth="1"/>
    <col min="3087" max="3089" width="8.7265625" style="29" customWidth="1"/>
    <col min="3090" max="3090" width="9" style="29"/>
    <col min="3091" max="3092" width="8.7265625" style="29" customWidth="1"/>
    <col min="3093" max="3093" width="4.26953125" style="29" customWidth="1"/>
    <col min="3094" max="3094" width="7" style="29" customWidth="1"/>
    <col min="3095" max="3095" width="4.26953125" style="29" customWidth="1"/>
    <col min="3096" max="3096" width="7.81640625" style="29" customWidth="1"/>
    <col min="3097" max="3313" width="9" style="29"/>
    <col min="3314" max="3314" width="1.453125" style="29" customWidth="1"/>
    <col min="3315" max="3315" width="31.81640625" style="29" customWidth="1"/>
    <col min="3316" max="3316" width="8.1796875" style="29" customWidth="1"/>
    <col min="3317" max="3317" width="9.81640625" style="29" customWidth="1"/>
    <col min="3318" max="3318" width="8.1796875" style="29" customWidth="1"/>
    <col min="3319" max="3319" width="6.54296875" style="29" customWidth="1"/>
    <col min="3320" max="3320" width="14" style="29" customWidth="1"/>
    <col min="3321" max="3321" width="6.81640625" style="29" customWidth="1"/>
    <col min="3322" max="3322" width="8.81640625" style="29" customWidth="1"/>
    <col min="3323" max="3323" width="7.54296875" style="29" customWidth="1"/>
    <col min="3324" max="3324" width="7.26953125" style="29" customWidth="1"/>
    <col min="3325" max="3325" width="7.81640625" style="29" customWidth="1"/>
    <col min="3326" max="3326" width="8.1796875" style="29" customWidth="1"/>
    <col min="3327" max="3328" width="6.81640625" style="29" customWidth="1"/>
    <col min="3329" max="3329" width="8.81640625" style="29" customWidth="1"/>
    <col min="3330" max="3332" width="7.54296875" style="29" customWidth="1"/>
    <col min="3333" max="3334" width="8.1796875" style="29" customWidth="1"/>
    <col min="3335" max="3335" width="6.26953125" style="29" customWidth="1"/>
    <col min="3336" max="3337" width="8.7265625" style="29" customWidth="1"/>
    <col min="3338" max="3338" width="9.54296875" style="29" customWidth="1"/>
    <col min="3339" max="3339" width="8.7265625" style="29" customWidth="1"/>
    <col min="3340" max="3340" width="14.54296875" style="29" customWidth="1"/>
    <col min="3341" max="3341" width="8.7265625" style="29" customWidth="1"/>
    <col min="3342" max="3342" width="10.453125" style="29" customWidth="1"/>
    <col min="3343" max="3345" width="8.7265625" style="29" customWidth="1"/>
    <col min="3346" max="3346" width="9" style="29"/>
    <col min="3347" max="3348" width="8.7265625" style="29" customWidth="1"/>
    <col min="3349" max="3349" width="4.26953125" style="29" customWidth="1"/>
    <col min="3350" max="3350" width="7" style="29" customWidth="1"/>
    <col min="3351" max="3351" width="4.26953125" style="29" customWidth="1"/>
    <col min="3352" max="3352" width="7.81640625" style="29" customWidth="1"/>
    <col min="3353" max="3569" width="9" style="29"/>
    <col min="3570" max="3570" width="1.453125" style="29" customWidth="1"/>
    <col min="3571" max="3571" width="31.81640625" style="29" customWidth="1"/>
    <col min="3572" max="3572" width="8.1796875" style="29" customWidth="1"/>
    <col min="3573" max="3573" width="9.81640625" style="29" customWidth="1"/>
    <col min="3574" max="3574" width="8.1796875" style="29" customWidth="1"/>
    <col min="3575" max="3575" width="6.54296875" style="29" customWidth="1"/>
    <col min="3576" max="3576" width="14" style="29" customWidth="1"/>
    <col min="3577" max="3577" width="6.81640625" style="29" customWidth="1"/>
    <col min="3578" max="3578" width="8.81640625" style="29" customWidth="1"/>
    <col min="3579" max="3579" width="7.54296875" style="29" customWidth="1"/>
    <col min="3580" max="3580" width="7.26953125" style="29" customWidth="1"/>
    <col min="3581" max="3581" width="7.81640625" style="29" customWidth="1"/>
    <col min="3582" max="3582" width="8.1796875" style="29" customWidth="1"/>
    <col min="3583" max="3584" width="6.81640625" style="29" customWidth="1"/>
    <col min="3585" max="3585" width="8.81640625" style="29" customWidth="1"/>
    <col min="3586" max="3588" width="7.54296875" style="29" customWidth="1"/>
    <col min="3589" max="3590" width="8.1796875" style="29" customWidth="1"/>
    <col min="3591" max="3591" width="6.26953125" style="29" customWidth="1"/>
    <col min="3592" max="3593" width="8.7265625" style="29" customWidth="1"/>
    <col min="3594" max="3594" width="9.54296875" style="29" customWidth="1"/>
    <col min="3595" max="3595" width="8.7265625" style="29" customWidth="1"/>
    <col min="3596" max="3596" width="14.54296875" style="29" customWidth="1"/>
    <col min="3597" max="3597" width="8.7265625" style="29" customWidth="1"/>
    <col min="3598" max="3598" width="10.453125" style="29" customWidth="1"/>
    <col min="3599" max="3601" width="8.7265625" style="29" customWidth="1"/>
    <col min="3602" max="3602" width="9" style="29"/>
    <col min="3603" max="3604" width="8.7265625" style="29" customWidth="1"/>
    <col min="3605" max="3605" width="4.26953125" style="29" customWidth="1"/>
    <col min="3606" max="3606" width="7" style="29" customWidth="1"/>
    <col min="3607" max="3607" width="4.26953125" style="29" customWidth="1"/>
    <col min="3608" max="3608" width="7.81640625" style="29" customWidth="1"/>
    <col min="3609" max="3825" width="9" style="29"/>
    <col min="3826" max="3826" width="1.453125" style="29" customWidth="1"/>
    <col min="3827" max="3827" width="31.81640625" style="29" customWidth="1"/>
    <col min="3828" max="3828" width="8.1796875" style="29" customWidth="1"/>
    <col min="3829" max="3829" width="9.81640625" style="29" customWidth="1"/>
    <col min="3830" max="3830" width="8.1796875" style="29" customWidth="1"/>
    <col min="3831" max="3831" width="6.54296875" style="29" customWidth="1"/>
    <col min="3832" max="3832" width="14" style="29" customWidth="1"/>
    <col min="3833" max="3833" width="6.81640625" style="29" customWidth="1"/>
    <col min="3834" max="3834" width="8.81640625" style="29" customWidth="1"/>
    <col min="3835" max="3835" width="7.54296875" style="29" customWidth="1"/>
    <col min="3836" max="3836" width="7.26953125" style="29" customWidth="1"/>
    <col min="3837" max="3837" width="7.81640625" style="29" customWidth="1"/>
    <col min="3838" max="3838" width="8.1796875" style="29" customWidth="1"/>
    <col min="3839" max="3840" width="6.81640625" style="29" customWidth="1"/>
    <col min="3841" max="3841" width="8.81640625" style="29" customWidth="1"/>
    <col min="3842" max="3844" width="7.54296875" style="29" customWidth="1"/>
    <col min="3845" max="3846" width="8.1796875" style="29" customWidth="1"/>
    <col min="3847" max="3847" width="6.26953125" style="29" customWidth="1"/>
    <col min="3848" max="3849" width="8.7265625" style="29" customWidth="1"/>
    <col min="3850" max="3850" width="9.54296875" style="29" customWidth="1"/>
    <col min="3851" max="3851" width="8.7265625" style="29" customWidth="1"/>
    <col min="3852" max="3852" width="14.54296875" style="29" customWidth="1"/>
    <col min="3853" max="3853" width="8.7265625" style="29" customWidth="1"/>
    <col min="3854" max="3854" width="10.453125" style="29" customWidth="1"/>
    <col min="3855" max="3857" width="8.7265625" style="29" customWidth="1"/>
    <col min="3858" max="3858" width="9" style="29"/>
    <col min="3859" max="3860" width="8.7265625" style="29" customWidth="1"/>
    <col min="3861" max="3861" width="4.26953125" style="29" customWidth="1"/>
    <col min="3862" max="3862" width="7" style="29" customWidth="1"/>
    <col min="3863" max="3863" width="4.26953125" style="29" customWidth="1"/>
    <col min="3864" max="3864" width="7.81640625" style="29" customWidth="1"/>
    <col min="3865" max="4081" width="9" style="29"/>
    <col min="4082" max="4082" width="1.453125" style="29" customWidth="1"/>
    <col min="4083" max="4083" width="31.81640625" style="29" customWidth="1"/>
    <col min="4084" max="4084" width="8.1796875" style="29" customWidth="1"/>
    <col min="4085" max="4085" width="9.81640625" style="29" customWidth="1"/>
    <col min="4086" max="4086" width="8.1796875" style="29" customWidth="1"/>
    <col min="4087" max="4087" width="6.54296875" style="29" customWidth="1"/>
    <col min="4088" max="4088" width="14" style="29" customWidth="1"/>
    <col min="4089" max="4089" width="6.81640625" style="29" customWidth="1"/>
    <col min="4090" max="4090" width="8.81640625" style="29" customWidth="1"/>
    <col min="4091" max="4091" width="7.54296875" style="29" customWidth="1"/>
    <col min="4092" max="4092" width="7.26953125" style="29" customWidth="1"/>
    <col min="4093" max="4093" width="7.81640625" style="29" customWidth="1"/>
    <col min="4094" max="4094" width="8.1796875" style="29" customWidth="1"/>
    <col min="4095" max="4096" width="6.81640625" style="29" customWidth="1"/>
    <col min="4097" max="4097" width="8.81640625" style="29" customWidth="1"/>
    <col min="4098" max="4100" width="7.54296875" style="29" customWidth="1"/>
    <col min="4101" max="4102" width="8.1796875" style="29" customWidth="1"/>
    <col min="4103" max="4103" width="6.26953125" style="29" customWidth="1"/>
    <col min="4104" max="4105" width="8.7265625" style="29" customWidth="1"/>
    <col min="4106" max="4106" width="9.54296875" style="29" customWidth="1"/>
    <col min="4107" max="4107" width="8.7265625" style="29" customWidth="1"/>
    <col min="4108" max="4108" width="14.54296875" style="29" customWidth="1"/>
    <col min="4109" max="4109" width="8.7265625" style="29" customWidth="1"/>
    <col min="4110" max="4110" width="10.453125" style="29" customWidth="1"/>
    <col min="4111" max="4113" width="8.7265625" style="29" customWidth="1"/>
    <col min="4114" max="4114" width="9" style="29"/>
    <col min="4115" max="4116" width="8.7265625" style="29" customWidth="1"/>
    <col min="4117" max="4117" width="4.26953125" style="29" customWidth="1"/>
    <col min="4118" max="4118" width="7" style="29" customWidth="1"/>
    <col min="4119" max="4119" width="4.26953125" style="29" customWidth="1"/>
    <col min="4120" max="4120" width="7.81640625" style="29" customWidth="1"/>
    <col min="4121" max="4337" width="9" style="29"/>
    <col min="4338" max="4338" width="1.453125" style="29" customWidth="1"/>
    <col min="4339" max="4339" width="31.81640625" style="29" customWidth="1"/>
    <col min="4340" max="4340" width="8.1796875" style="29" customWidth="1"/>
    <col min="4341" max="4341" width="9.81640625" style="29" customWidth="1"/>
    <col min="4342" max="4342" width="8.1796875" style="29" customWidth="1"/>
    <col min="4343" max="4343" width="6.54296875" style="29" customWidth="1"/>
    <col min="4344" max="4344" width="14" style="29" customWidth="1"/>
    <col min="4345" max="4345" width="6.81640625" style="29" customWidth="1"/>
    <col min="4346" max="4346" width="8.81640625" style="29" customWidth="1"/>
    <col min="4347" max="4347" width="7.54296875" style="29" customWidth="1"/>
    <col min="4348" max="4348" width="7.26953125" style="29" customWidth="1"/>
    <col min="4349" max="4349" width="7.81640625" style="29" customWidth="1"/>
    <col min="4350" max="4350" width="8.1796875" style="29" customWidth="1"/>
    <col min="4351" max="4352" width="6.81640625" style="29" customWidth="1"/>
    <col min="4353" max="4353" width="8.81640625" style="29" customWidth="1"/>
    <col min="4354" max="4356" width="7.54296875" style="29" customWidth="1"/>
    <col min="4357" max="4358" width="8.1796875" style="29" customWidth="1"/>
    <col min="4359" max="4359" width="6.26953125" style="29" customWidth="1"/>
    <col min="4360" max="4361" width="8.7265625" style="29" customWidth="1"/>
    <col min="4362" max="4362" width="9.54296875" style="29" customWidth="1"/>
    <col min="4363" max="4363" width="8.7265625" style="29" customWidth="1"/>
    <col min="4364" max="4364" width="14.54296875" style="29" customWidth="1"/>
    <col min="4365" max="4365" width="8.7265625" style="29" customWidth="1"/>
    <col min="4366" max="4366" width="10.453125" style="29" customWidth="1"/>
    <col min="4367" max="4369" width="8.7265625" style="29" customWidth="1"/>
    <col min="4370" max="4370" width="9" style="29"/>
    <col min="4371" max="4372" width="8.7265625" style="29" customWidth="1"/>
    <col min="4373" max="4373" width="4.26953125" style="29" customWidth="1"/>
    <col min="4374" max="4374" width="7" style="29" customWidth="1"/>
    <col min="4375" max="4375" width="4.26953125" style="29" customWidth="1"/>
    <col min="4376" max="4376" width="7.81640625" style="29" customWidth="1"/>
    <col min="4377" max="4593" width="9" style="29"/>
    <col min="4594" max="4594" width="1.453125" style="29" customWidth="1"/>
    <col min="4595" max="4595" width="31.81640625" style="29" customWidth="1"/>
    <col min="4596" max="4596" width="8.1796875" style="29" customWidth="1"/>
    <col min="4597" max="4597" width="9.81640625" style="29" customWidth="1"/>
    <col min="4598" max="4598" width="8.1796875" style="29" customWidth="1"/>
    <col min="4599" max="4599" width="6.54296875" style="29" customWidth="1"/>
    <col min="4600" max="4600" width="14" style="29" customWidth="1"/>
    <col min="4601" max="4601" width="6.81640625" style="29" customWidth="1"/>
    <col min="4602" max="4602" width="8.81640625" style="29" customWidth="1"/>
    <col min="4603" max="4603" width="7.54296875" style="29" customWidth="1"/>
    <col min="4604" max="4604" width="7.26953125" style="29" customWidth="1"/>
    <col min="4605" max="4605" width="7.81640625" style="29" customWidth="1"/>
    <col min="4606" max="4606" width="8.1796875" style="29" customWidth="1"/>
    <col min="4607" max="4608" width="6.81640625" style="29" customWidth="1"/>
    <col min="4609" max="4609" width="8.81640625" style="29" customWidth="1"/>
    <col min="4610" max="4612" width="7.54296875" style="29" customWidth="1"/>
    <col min="4613" max="4614" width="8.1796875" style="29" customWidth="1"/>
    <col min="4615" max="4615" width="6.26953125" style="29" customWidth="1"/>
    <col min="4616" max="4617" width="8.7265625" style="29" customWidth="1"/>
    <col min="4618" max="4618" width="9.54296875" style="29" customWidth="1"/>
    <col min="4619" max="4619" width="8.7265625" style="29" customWidth="1"/>
    <col min="4620" max="4620" width="14.54296875" style="29" customWidth="1"/>
    <col min="4621" max="4621" width="8.7265625" style="29" customWidth="1"/>
    <col min="4622" max="4622" width="10.453125" style="29" customWidth="1"/>
    <col min="4623" max="4625" width="8.7265625" style="29" customWidth="1"/>
    <col min="4626" max="4626" width="9" style="29"/>
    <col min="4627" max="4628" width="8.7265625" style="29" customWidth="1"/>
    <col min="4629" max="4629" width="4.26953125" style="29" customWidth="1"/>
    <col min="4630" max="4630" width="7" style="29" customWidth="1"/>
    <col min="4631" max="4631" width="4.26953125" style="29" customWidth="1"/>
    <col min="4632" max="4632" width="7.81640625" style="29" customWidth="1"/>
    <col min="4633" max="4849" width="9" style="29"/>
    <col min="4850" max="4850" width="1.453125" style="29" customWidth="1"/>
    <col min="4851" max="4851" width="31.81640625" style="29" customWidth="1"/>
    <col min="4852" max="4852" width="8.1796875" style="29" customWidth="1"/>
    <col min="4853" max="4853" width="9.81640625" style="29" customWidth="1"/>
    <col min="4854" max="4854" width="8.1796875" style="29" customWidth="1"/>
    <col min="4855" max="4855" width="6.54296875" style="29" customWidth="1"/>
    <col min="4856" max="4856" width="14" style="29" customWidth="1"/>
    <col min="4857" max="4857" width="6.81640625" style="29" customWidth="1"/>
    <col min="4858" max="4858" width="8.81640625" style="29" customWidth="1"/>
    <col min="4859" max="4859" width="7.54296875" style="29" customWidth="1"/>
    <col min="4860" max="4860" width="7.26953125" style="29" customWidth="1"/>
    <col min="4861" max="4861" width="7.81640625" style="29" customWidth="1"/>
    <col min="4862" max="4862" width="8.1796875" style="29" customWidth="1"/>
    <col min="4863" max="4864" width="6.81640625" style="29" customWidth="1"/>
    <col min="4865" max="4865" width="8.81640625" style="29" customWidth="1"/>
    <col min="4866" max="4868" width="7.54296875" style="29" customWidth="1"/>
    <col min="4869" max="4870" width="8.1796875" style="29" customWidth="1"/>
    <col min="4871" max="4871" width="6.26953125" style="29" customWidth="1"/>
    <col min="4872" max="4873" width="8.7265625" style="29" customWidth="1"/>
    <col min="4874" max="4874" width="9.54296875" style="29" customWidth="1"/>
    <col min="4875" max="4875" width="8.7265625" style="29" customWidth="1"/>
    <col min="4876" max="4876" width="14.54296875" style="29" customWidth="1"/>
    <col min="4877" max="4877" width="8.7265625" style="29" customWidth="1"/>
    <col min="4878" max="4878" width="10.453125" style="29" customWidth="1"/>
    <col min="4879" max="4881" width="8.7265625" style="29" customWidth="1"/>
    <col min="4882" max="4882" width="9" style="29"/>
    <col min="4883" max="4884" width="8.7265625" style="29" customWidth="1"/>
    <col min="4885" max="4885" width="4.26953125" style="29" customWidth="1"/>
    <col min="4886" max="4886" width="7" style="29" customWidth="1"/>
    <col min="4887" max="4887" width="4.26953125" style="29" customWidth="1"/>
    <col min="4888" max="4888" width="7.81640625" style="29" customWidth="1"/>
    <col min="4889" max="5105" width="9" style="29"/>
    <col min="5106" max="5106" width="1.453125" style="29" customWidth="1"/>
    <col min="5107" max="5107" width="31.81640625" style="29" customWidth="1"/>
    <col min="5108" max="5108" width="8.1796875" style="29" customWidth="1"/>
    <col min="5109" max="5109" width="9.81640625" style="29" customWidth="1"/>
    <col min="5110" max="5110" width="8.1796875" style="29" customWidth="1"/>
    <col min="5111" max="5111" width="6.54296875" style="29" customWidth="1"/>
    <col min="5112" max="5112" width="14" style="29" customWidth="1"/>
    <col min="5113" max="5113" width="6.81640625" style="29" customWidth="1"/>
    <col min="5114" max="5114" width="8.81640625" style="29" customWidth="1"/>
    <col min="5115" max="5115" width="7.54296875" style="29" customWidth="1"/>
    <col min="5116" max="5116" width="7.26953125" style="29" customWidth="1"/>
    <col min="5117" max="5117" width="7.81640625" style="29" customWidth="1"/>
    <col min="5118" max="5118" width="8.1796875" style="29" customWidth="1"/>
    <col min="5119" max="5120" width="6.81640625" style="29" customWidth="1"/>
    <col min="5121" max="5121" width="8.81640625" style="29" customWidth="1"/>
    <col min="5122" max="5124" width="7.54296875" style="29" customWidth="1"/>
    <col min="5125" max="5126" width="8.1796875" style="29" customWidth="1"/>
    <col min="5127" max="5127" width="6.26953125" style="29" customWidth="1"/>
    <col min="5128" max="5129" width="8.7265625" style="29" customWidth="1"/>
    <col min="5130" max="5130" width="9.54296875" style="29" customWidth="1"/>
    <col min="5131" max="5131" width="8.7265625" style="29" customWidth="1"/>
    <col min="5132" max="5132" width="14.54296875" style="29" customWidth="1"/>
    <col min="5133" max="5133" width="8.7265625" style="29" customWidth="1"/>
    <col min="5134" max="5134" width="10.453125" style="29" customWidth="1"/>
    <col min="5135" max="5137" width="8.7265625" style="29" customWidth="1"/>
    <col min="5138" max="5138" width="9" style="29"/>
    <col min="5139" max="5140" width="8.7265625" style="29" customWidth="1"/>
    <col min="5141" max="5141" width="4.26953125" style="29" customWidth="1"/>
    <col min="5142" max="5142" width="7" style="29" customWidth="1"/>
    <col min="5143" max="5143" width="4.26953125" style="29" customWidth="1"/>
    <col min="5144" max="5144" width="7.81640625" style="29" customWidth="1"/>
    <col min="5145" max="5361" width="9" style="29"/>
    <col min="5362" max="5362" width="1.453125" style="29" customWidth="1"/>
    <col min="5363" max="5363" width="31.81640625" style="29" customWidth="1"/>
    <col min="5364" max="5364" width="8.1796875" style="29" customWidth="1"/>
    <col min="5365" max="5365" width="9.81640625" style="29" customWidth="1"/>
    <col min="5366" max="5366" width="8.1796875" style="29" customWidth="1"/>
    <col min="5367" max="5367" width="6.54296875" style="29" customWidth="1"/>
    <col min="5368" max="5368" width="14" style="29" customWidth="1"/>
    <col min="5369" max="5369" width="6.81640625" style="29" customWidth="1"/>
    <col min="5370" max="5370" width="8.81640625" style="29" customWidth="1"/>
    <col min="5371" max="5371" width="7.54296875" style="29" customWidth="1"/>
    <col min="5372" max="5372" width="7.26953125" style="29" customWidth="1"/>
    <col min="5373" max="5373" width="7.81640625" style="29" customWidth="1"/>
    <col min="5374" max="5374" width="8.1796875" style="29" customWidth="1"/>
    <col min="5375" max="5376" width="6.81640625" style="29" customWidth="1"/>
    <col min="5377" max="5377" width="8.81640625" style="29" customWidth="1"/>
    <col min="5378" max="5380" width="7.54296875" style="29" customWidth="1"/>
    <col min="5381" max="5382" width="8.1796875" style="29" customWidth="1"/>
    <col min="5383" max="5383" width="6.26953125" style="29" customWidth="1"/>
    <col min="5384" max="5385" width="8.7265625" style="29" customWidth="1"/>
    <col min="5386" max="5386" width="9.54296875" style="29" customWidth="1"/>
    <col min="5387" max="5387" width="8.7265625" style="29" customWidth="1"/>
    <col min="5388" max="5388" width="14.54296875" style="29" customWidth="1"/>
    <col min="5389" max="5389" width="8.7265625" style="29" customWidth="1"/>
    <col min="5390" max="5390" width="10.453125" style="29" customWidth="1"/>
    <col min="5391" max="5393" width="8.7265625" style="29" customWidth="1"/>
    <col min="5394" max="5394" width="9" style="29"/>
    <col min="5395" max="5396" width="8.7265625" style="29" customWidth="1"/>
    <col min="5397" max="5397" width="4.26953125" style="29" customWidth="1"/>
    <col min="5398" max="5398" width="7" style="29" customWidth="1"/>
    <col min="5399" max="5399" width="4.26953125" style="29" customWidth="1"/>
    <col min="5400" max="5400" width="7.81640625" style="29" customWidth="1"/>
    <col min="5401" max="5617" width="9" style="29"/>
    <col min="5618" max="5618" width="1.453125" style="29" customWidth="1"/>
    <col min="5619" max="5619" width="31.81640625" style="29" customWidth="1"/>
    <col min="5620" max="5620" width="8.1796875" style="29" customWidth="1"/>
    <col min="5621" max="5621" width="9.81640625" style="29" customWidth="1"/>
    <col min="5622" max="5622" width="8.1796875" style="29" customWidth="1"/>
    <col min="5623" max="5623" width="6.54296875" style="29" customWidth="1"/>
    <col min="5624" max="5624" width="14" style="29" customWidth="1"/>
    <col min="5625" max="5625" width="6.81640625" style="29" customWidth="1"/>
    <col min="5626" max="5626" width="8.81640625" style="29" customWidth="1"/>
    <col min="5627" max="5627" width="7.54296875" style="29" customWidth="1"/>
    <col min="5628" max="5628" width="7.26953125" style="29" customWidth="1"/>
    <col min="5629" max="5629" width="7.81640625" style="29" customWidth="1"/>
    <col min="5630" max="5630" width="8.1796875" style="29" customWidth="1"/>
    <col min="5631" max="5632" width="6.81640625" style="29" customWidth="1"/>
    <col min="5633" max="5633" width="8.81640625" style="29" customWidth="1"/>
    <col min="5634" max="5636" width="7.54296875" style="29" customWidth="1"/>
    <col min="5637" max="5638" width="8.1796875" style="29" customWidth="1"/>
    <col min="5639" max="5639" width="6.26953125" style="29" customWidth="1"/>
    <col min="5640" max="5641" width="8.7265625" style="29" customWidth="1"/>
    <col min="5642" max="5642" width="9.54296875" style="29" customWidth="1"/>
    <col min="5643" max="5643" width="8.7265625" style="29" customWidth="1"/>
    <col min="5644" max="5644" width="14.54296875" style="29" customWidth="1"/>
    <col min="5645" max="5645" width="8.7265625" style="29" customWidth="1"/>
    <col min="5646" max="5646" width="10.453125" style="29" customWidth="1"/>
    <col min="5647" max="5649" width="8.7265625" style="29" customWidth="1"/>
    <col min="5650" max="5650" width="9" style="29"/>
    <col min="5651" max="5652" width="8.7265625" style="29" customWidth="1"/>
    <col min="5653" max="5653" width="4.26953125" style="29" customWidth="1"/>
    <col min="5654" max="5654" width="7" style="29" customWidth="1"/>
    <col min="5655" max="5655" width="4.26953125" style="29" customWidth="1"/>
    <col min="5656" max="5656" width="7.81640625" style="29" customWidth="1"/>
    <col min="5657" max="5873" width="9" style="29"/>
    <col min="5874" max="5874" width="1.453125" style="29" customWidth="1"/>
    <col min="5875" max="5875" width="31.81640625" style="29" customWidth="1"/>
    <col min="5876" max="5876" width="8.1796875" style="29" customWidth="1"/>
    <col min="5877" max="5877" width="9.81640625" style="29" customWidth="1"/>
    <col min="5878" max="5878" width="8.1796875" style="29" customWidth="1"/>
    <col min="5879" max="5879" width="6.54296875" style="29" customWidth="1"/>
    <col min="5880" max="5880" width="14" style="29" customWidth="1"/>
    <col min="5881" max="5881" width="6.81640625" style="29" customWidth="1"/>
    <col min="5882" max="5882" width="8.81640625" style="29" customWidth="1"/>
    <col min="5883" max="5883" width="7.54296875" style="29" customWidth="1"/>
    <col min="5884" max="5884" width="7.26953125" style="29" customWidth="1"/>
    <col min="5885" max="5885" width="7.81640625" style="29" customWidth="1"/>
    <col min="5886" max="5886" width="8.1796875" style="29" customWidth="1"/>
    <col min="5887" max="5888" width="6.81640625" style="29" customWidth="1"/>
    <col min="5889" max="5889" width="8.81640625" style="29" customWidth="1"/>
    <col min="5890" max="5892" width="7.54296875" style="29" customWidth="1"/>
    <col min="5893" max="5894" width="8.1796875" style="29" customWidth="1"/>
    <col min="5895" max="5895" width="6.26953125" style="29" customWidth="1"/>
    <col min="5896" max="5897" width="8.7265625" style="29" customWidth="1"/>
    <col min="5898" max="5898" width="9.54296875" style="29" customWidth="1"/>
    <col min="5899" max="5899" width="8.7265625" style="29" customWidth="1"/>
    <col min="5900" max="5900" width="14.54296875" style="29" customWidth="1"/>
    <col min="5901" max="5901" width="8.7265625" style="29" customWidth="1"/>
    <col min="5902" max="5902" width="10.453125" style="29" customWidth="1"/>
    <col min="5903" max="5905" width="8.7265625" style="29" customWidth="1"/>
    <col min="5906" max="5906" width="9" style="29"/>
    <col min="5907" max="5908" width="8.7265625" style="29" customWidth="1"/>
    <col min="5909" max="5909" width="4.26953125" style="29" customWidth="1"/>
    <col min="5910" max="5910" width="7" style="29" customWidth="1"/>
    <col min="5911" max="5911" width="4.26953125" style="29" customWidth="1"/>
    <col min="5912" max="5912" width="7.81640625" style="29" customWidth="1"/>
    <col min="5913" max="6129" width="9" style="29"/>
    <col min="6130" max="6130" width="1.453125" style="29" customWidth="1"/>
    <col min="6131" max="6131" width="31.81640625" style="29" customWidth="1"/>
    <col min="6132" max="6132" width="8.1796875" style="29" customWidth="1"/>
    <col min="6133" max="6133" width="9.81640625" style="29" customWidth="1"/>
    <col min="6134" max="6134" width="8.1796875" style="29" customWidth="1"/>
    <col min="6135" max="6135" width="6.54296875" style="29" customWidth="1"/>
    <col min="6136" max="6136" width="14" style="29" customWidth="1"/>
    <col min="6137" max="6137" width="6.81640625" style="29" customWidth="1"/>
    <col min="6138" max="6138" width="8.81640625" style="29" customWidth="1"/>
    <col min="6139" max="6139" width="7.54296875" style="29" customWidth="1"/>
    <col min="6140" max="6140" width="7.26953125" style="29" customWidth="1"/>
    <col min="6141" max="6141" width="7.81640625" style="29" customWidth="1"/>
    <col min="6142" max="6142" width="8.1796875" style="29" customWidth="1"/>
    <col min="6143" max="6144" width="6.81640625" style="29" customWidth="1"/>
    <col min="6145" max="6145" width="8.81640625" style="29" customWidth="1"/>
    <col min="6146" max="6148" width="7.54296875" style="29" customWidth="1"/>
    <col min="6149" max="6150" width="8.1796875" style="29" customWidth="1"/>
    <col min="6151" max="6151" width="6.26953125" style="29" customWidth="1"/>
    <col min="6152" max="6153" width="8.7265625" style="29" customWidth="1"/>
    <col min="6154" max="6154" width="9.54296875" style="29" customWidth="1"/>
    <col min="6155" max="6155" width="8.7265625" style="29" customWidth="1"/>
    <col min="6156" max="6156" width="14.54296875" style="29" customWidth="1"/>
    <col min="6157" max="6157" width="8.7265625" style="29" customWidth="1"/>
    <col min="6158" max="6158" width="10.453125" style="29" customWidth="1"/>
    <col min="6159" max="6161" width="8.7265625" style="29" customWidth="1"/>
    <col min="6162" max="6162" width="9" style="29"/>
    <col min="6163" max="6164" width="8.7265625" style="29" customWidth="1"/>
    <col min="6165" max="6165" width="4.26953125" style="29" customWidth="1"/>
    <col min="6166" max="6166" width="7" style="29" customWidth="1"/>
    <col min="6167" max="6167" width="4.26953125" style="29" customWidth="1"/>
    <col min="6168" max="6168" width="7.81640625" style="29" customWidth="1"/>
    <col min="6169" max="6385" width="9" style="29"/>
    <col min="6386" max="6386" width="1.453125" style="29" customWidth="1"/>
    <col min="6387" max="6387" width="31.81640625" style="29" customWidth="1"/>
    <col min="6388" max="6388" width="8.1796875" style="29" customWidth="1"/>
    <col min="6389" max="6389" width="9.81640625" style="29" customWidth="1"/>
    <col min="6390" max="6390" width="8.1796875" style="29" customWidth="1"/>
    <col min="6391" max="6391" width="6.54296875" style="29" customWidth="1"/>
    <col min="6392" max="6392" width="14" style="29" customWidth="1"/>
    <col min="6393" max="6393" width="6.81640625" style="29" customWidth="1"/>
    <col min="6394" max="6394" width="8.81640625" style="29" customWidth="1"/>
    <col min="6395" max="6395" width="7.54296875" style="29" customWidth="1"/>
    <col min="6396" max="6396" width="7.26953125" style="29" customWidth="1"/>
    <col min="6397" max="6397" width="7.81640625" style="29" customWidth="1"/>
    <col min="6398" max="6398" width="8.1796875" style="29" customWidth="1"/>
    <col min="6399" max="6400" width="6.81640625" style="29" customWidth="1"/>
    <col min="6401" max="6401" width="8.81640625" style="29" customWidth="1"/>
    <col min="6402" max="6404" width="7.54296875" style="29" customWidth="1"/>
    <col min="6405" max="6406" width="8.1796875" style="29" customWidth="1"/>
    <col min="6407" max="6407" width="6.26953125" style="29" customWidth="1"/>
    <col min="6408" max="6409" width="8.7265625" style="29" customWidth="1"/>
    <col min="6410" max="6410" width="9.54296875" style="29" customWidth="1"/>
    <col min="6411" max="6411" width="8.7265625" style="29" customWidth="1"/>
    <col min="6412" max="6412" width="14.54296875" style="29" customWidth="1"/>
    <col min="6413" max="6413" width="8.7265625" style="29" customWidth="1"/>
    <col min="6414" max="6414" width="10.453125" style="29" customWidth="1"/>
    <col min="6415" max="6417" width="8.7265625" style="29" customWidth="1"/>
    <col min="6418" max="6418" width="9" style="29"/>
    <col min="6419" max="6420" width="8.7265625" style="29" customWidth="1"/>
    <col min="6421" max="6421" width="4.26953125" style="29" customWidth="1"/>
    <col min="6422" max="6422" width="7" style="29" customWidth="1"/>
    <col min="6423" max="6423" width="4.26953125" style="29" customWidth="1"/>
    <col min="6424" max="6424" width="7.81640625" style="29" customWidth="1"/>
    <col min="6425" max="6641" width="9" style="29"/>
    <col min="6642" max="6642" width="1.453125" style="29" customWidth="1"/>
    <col min="6643" max="6643" width="31.81640625" style="29" customWidth="1"/>
    <col min="6644" max="6644" width="8.1796875" style="29" customWidth="1"/>
    <col min="6645" max="6645" width="9.81640625" style="29" customWidth="1"/>
    <col min="6646" max="6646" width="8.1796875" style="29" customWidth="1"/>
    <col min="6647" max="6647" width="6.54296875" style="29" customWidth="1"/>
    <col min="6648" max="6648" width="14" style="29" customWidth="1"/>
    <col min="6649" max="6649" width="6.81640625" style="29" customWidth="1"/>
    <col min="6650" max="6650" width="8.81640625" style="29" customWidth="1"/>
    <col min="6651" max="6651" width="7.54296875" style="29" customWidth="1"/>
    <col min="6652" max="6652" width="7.26953125" style="29" customWidth="1"/>
    <col min="6653" max="6653" width="7.81640625" style="29" customWidth="1"/>
    <col min="6654" max="6654" width="8.1796875" style="29" customWidth="1"/>
    <col min="6655" max="6656" width="6.81640625" style="29" customWidth="1"/>
    <col min="6657" max="6657" width="8.81640625" style="29" customWidth="1"/>
    <col min="6658" max="6660" width="7.54296875" style="29" customWidth="1"/>
    <col min="6661" max="6662" width="8.1796875" style="29" customWidth="1"/>
    <col min="6663" max="6663" width="6.26953125" style="29" customWidth="1"/>
    <col min="6664" max="6665" width="8.7265625" style="29" customWidth="1"/>
    <col min="6666" max="6666" width="9.54296875" style="29" customWidth="1"/>
    <col min="6667" max="6667" width="8.7265625" style="29" customWidth="1"/>
    <col min="6668" max="6668" width="14.54296875" style="29" customWidth="1"/>
    <col min="6669" max="6669" width="8.7265625" style="29" customWidth="1"/>
    <col min="6670" max="6670" width="10.453125" style="29" customWidth="1"/>
    <col min="6671" max="6673" width="8.7265625" style="29" customWidth="1"/>
    <col min="6674" max="6674" width="9" style="29"/>
    <col min="6675" max="6676" width="8.7265625" style="29" customWidth="1"/>
    <col min="6677" max="6677" width="4.26953125" style="29" customWidth="1"/>
    <col min="6678" max="6678" width="7" style="29" customWidth="1"/>
    <col min="6679" max="6679" width="4.26953125" style="29" customWidth="1"/>
    <col min="6680" max="6680" width="7.81640625" style="29" customWidth="1"/>
    <col min="6681" max="6897" width="9" style="29"/>
    <col min="6898" max="6898" width="1.453125" style="29" customWidth="1"/>
    <col min="6899" max="6899" width="31.81640625" style="29" customWidth="1"/>
    <col min="6900" max="6900" width="8.1796875" style="29" customWidth="1"/>
    <col min="6901" max="6901" width="9.81640625" style="29" customWidth="1"/>
    <col min="6902" max="6902" width="8.1796875" style="29" customWidth="1"/>
    <col min="6903" max="6903" width="6.54296875" style="29" customWidth="1"/>
    <col min="6904" max="6904" width="14" style="29" customWidth="1"/>
    <col min="6905" max="6905" width="6.81640625" style="29" customWidth="1"/>
    <col min="6906" max="6906" width="8.81640625" style="29" customWidth="1"/>
    <col min="6907" max="6907" width="7.54296875" style="29" customWidth="1"/>
    <col min="6908" max="6908" width="7.26953125" style="29" customWidth="1"/>
    <col min="6909" max="6909" width="7.81640625" style="29" customWidth="1"/>
    <col min="6910" max="6910" width="8.1796875" style="29" customWidth="1"/>
    <col min="6911" max="6912" width="6.81640625" style="29" customWidth="1"/>
    <col min="6913" max="6913" width="8.81640625" style="29" customWidth="1"/>
    <col min="6914" max="6916" width="7.54296875" style="29" customWidth="1"/>
    <col min="6917" max="6918" width="8.1796875" style="29" customWidth="1"/>
    <col min="6919" max="6919" width="6.26953125" style="29" customWidth="1"/>
    <col min="6920" max="6921" width="8.7265625" style="29" customWidth="1"/>
    <col min="6922" max="6922" width="9.54296875" style="29" customWidth="1"/>
    <col min="6923" max="6923" width="8.7265625" style="29" customWidth="1"/>
    <col min="6924" max="6924" width="14.54296875" style="29" customWidth="1"/>
    <col min="6925" max="6925" width="8.7265625" style="29" customWidth="1"/>
    <col min="6926" max="6926" width="10.453125" style="29" customWidth="1"/>
    <col min="6927" max="6929" width="8.7265625" style="29" customWidth="1"/>
    <col min="6930" max="6930" width="9" style="29"/>
    <col min="6931" max="6932" width="8.7265625" style="29" customWidth="1"/>
    <col min="6933" max="6933" width="4.26953125" style="29" customWidth="1"/>
    <col min="6934" max="6934" width="7" style="29" customWidth="1"/>
    <col min="6935" max="6935" width="4.26953125" style="29" customWidth="1"/>
    <col min="6936" max="6936" width="7.81640625" style="29" customWidth="1"/>
    <col min="6937" max="7153" width="9" style="29"/>
    <col min="7154" max="7154" width="1.453125" style="29" customWidth="1"/>
    <col min="7155" max="7155" width="31.81640625" style="29" customWidth="1"/>
    <col min="7156" max="7156" width="8.1796875" style="29" customWidth="1"/>
    <col min="7157" max="7157" width="9.81640625" style="29" customWidth="1"/>
    <col min="7158" max="7158" width="8.1796875" style="29" customWidth="1"/>
    <col min="7159" max="7159" width="6.54296875" style="29" customWidth="1"/>
    <col min="7160" max="7160" width="14" style="29" customWidth="1"/>
    <col min="7161" max="7161" width="6.81640625" style="29" customWidth="1"/>
    <col min="7162" max="7162" width="8.81640625" style="29" customWidth="1"/>
    <col min="7163" max="7163" width="7.54296875" style="29" customWidth="1"/>
    <col min="7164" max="7164" width="7.26953125" style="29" customWidth="1"/>
    <col min="7165" max="7165" width="7.81640625" style="29" customWidth="1"/>
    <col min="7166" max="7166" width="8.1796875" style="29" customWidth="1"/>
    <col min="7167" max="7168" width="6.81640625" style="29" customWidth="1"/>
    <col min="7169" max="7169" width="8.81640625" style="29" customWidth="1"/>
    <col min="7170" max="7172" width="7.54296875" style="29" customWidth="1"/>
    <col min="7173" max="7174" width="8.1796875" style="29" customWidth="1"/>
    <col min="7175" max="7175" width="6.26953125" style="29" customWidth="1"/>
    <col min="7176" max="7177" width="8.7265625" style="29" customWidth="1"/>
    <col min="7178" max="7178" width="9.54296875" style="29" customWidth="1"/>
    <col min="7179" max="7179" width="8.7265625" style="29" customWidth="1"/>
    <col min="7180" max="7180" width="14.54296875" style="29" customWidth="1"/>
    <col min="7181" max="7181" width="8.7265625" style="29" customWidth="1"/>
    <col min="7182" max="7182" width="10.453125" style="29" customWidth="1"/>
    <col min="7183" max="7185" width="8.7265625" style="29" customWidth="1"/>
    <col min="7186" max="7186" width="9" style="29"/>
    <col min="7187" max="7188" width="8.7265625" style="29" customWidth="1"/>
    <col min="7189" max="7189" width="4.26953125" style="29" customWidth="1"/>
    <col min="7190" max="7190" width="7" style="29" customWidth="1"/>
    <col min="7191" max="7191" width="4.26953125" style="29" customWidth="1"/>
    <col min="7192" max="7192" width="7.81640625" style="29" customWidth="1"/>
    <col min="7193" max="7409" width="9" style="29"/>
    <col min="7410" max="7410" width="1.453125" style="29" customWidth="1"/>
    <col min="7411" max="7411" width="31.81640625" style="29" customWidth="1"/>
    <col min="7412" max="7412" width="8.1796875" style="29" customWidth="1"/>
    <col min="7413" max="7413" width="9.81640625" style="29" customWidth="1"/>
    <col min="7414" max="7414" width="8.1796875" style="29" customWidth="1"/>
    <col min="7415" max="7415" width="6.54296875" style="29" customWidth="1"/>
    <col min="7416" max="7416" width="14" style="29" customWidth="1"/>
    <col min="7417" max="7417" width="6.81640625" style="29" customWidth="1"/>
    <col min="7418" max="7418" width="8.81640625" style="29" customWidth="1"/>
    <col min="7419" max="7419" width="7.54296875" style="29" customWidth="1"/>
    <col min="7420" max="7420" width="7.26953125" style="29" customWidth="1"/>
    <col min="7421" max="7421" width="7.81640625" style="29" customWidth="1"/>
    <col min="7422" max="7422" width="8.1796875" style="29" customWidth="1"/>
    <col min="7423" max="7424" width="6.81640625" style="29" customWidth="1"/>
    <col min="7425" max="7425" width="8.81640625" style="29" customWidth="1"/>
    <col min="7426" max="7428" width="7.54296875" style="29" customWidth="1"/>
    <col min="7429" max="7430" width="8.1796875" style="29" customWidth="1"/>
    <col min="7431" max="7431" width="6.26953125" style="29" customWidth="1"/>
    <col min="7432" max="7433" width="8.7265625" style="29" customWidth="1"/>
    <col min="7434" max="7434" width="9.54296875" style="29" customWidth="1"/>
    <col min="7435" max="7435" width="8.7265625" style="29" customWidth="1"/>
    <col min="7436" max="7436" width="14.54296875" style="29" customWidth="1"/>
    <col min="7437" max="7437" width="8.7265625" style="29" customWidth="1"/>
    <col min="7438" max="7438" width="10.453125" style="29" customWidth="1"/>
    <col min="7439" max="7441" width="8.7265625" style="29" customWidth="1"/>
    <col min="7442" max="7442" width="9" style="29"/>
    <col min="7443" max="7444" width="8.7265625" style="29" customWidth="1"/>
    <col min="7445" max="7445" width="4.26953125" style="29" customWidth="1"/>
    <col min="7446" max="7446" width="7" style="29" customWidth="1"/>
    <col min="7447" max="7447" width="4.26953125" style="29" customWidth="1"/>
    <col min="7448" max="7448" width="7.81640625" style="29" customWidth="1"/>
    <col min="7449" max="7665" width="9" style="29"/>
    <col min="7666" max="7666" width="1.453125" style="29" customWidth="1"/>
    <col min="7667" max="7667" width="31.81640625" style="29" customWidth="1"/>
    <col min="7668" max="7668" width="8.1796875" style="29" customWidth="1"/>
    <col min="7669" max="7669" width="9.81640625" style="29" customWidth="1"/>
    <col min="7670" max="7670" width="8.1796875" style="29" customWidth="1"/>
    <col min="7671" max="7671" width="6.54296875" style="29" customWidth="1"/>
    <col min="7672" max="7672" width="14" style="29" customWidth="1"/>
    <col min="7673" max="7673" width="6.81640625" style="29" customWidth="1"/>
    <col min="7674" max="7674" width="8.81640625" style="29" customWidth="1"/>
    <col min="7675" max="7675" width="7.54296875" style="29" customWidth="1"/>
    <col min="7676" max="7676" width="7.26953125" style="29" customWidth="1"/>
    <col min="7677" max="7677" width="7.81640625" style="29" customWidth="1"/>
    <col min="7678" max="7678" width="8.1796875" style="29" customWidth="1"/>
    <col min="7679" max="7680" width="6.81640625" style="29" customWidth="1"/>
    <col min="7681" max="7681" width="8.81640625" style="29" customWidth="1"/>
    <col min="7682" max="7684" width="7.54296875" style="29" customWidth="1"/>
    <col min="7685" max="7686" width="8.1796875" style="29" customWidth="1"/>
    <col min="7687" max="7687" width="6.26953125" style="29" customWidth="1"/>
    <col min="7688" max="7689" width="8.7265625" style="29" customWidth="1"/>
    <col min="7690" max="7690" width="9.54296875" style="29" customWidth="1"/>
    <col min="7691" max="7691" width="8.7265625" style="29" customWidth="1"/>
    <col min="7692" max="7692" width="14.54296875" style="29" customWidth="1"/>
    <col min="7693" max="7693" width="8.7265625" style="29" customWidth="1"/>
    <col min="7694" max="7694" width="10.453125" style="29" customWidth="1"/>
    <col min="7695" max="7697" width="8.7265625" style="29" customWidth="1"/>
    <col min="7698" max="7698" width="9" style="29"/>
    <col min="7699" max="7700" width="8.7265625" style="29" customWidth="1"/>
    <col min="7701" max="7701" width="4.26953125" style="29" customWidth="1"/>
    <col min="7702" max="7702" width="7" style="29" customWidth="1"/>
    <col min="7703" max="7703" width="4.26953125" style="29" customWidth="1"/>
    <col min="7704" max="7704" width="7.81640625" style="29" customWidth="1"/>
    <col min="7705" max="7921" width="9" style="29"/>
    <col min="7922" max="7922" width="1.453125" style="29" customWidth="1"/>
    <col min="7923" max="7923" width="31.81640625" style="29" customWidth="1"/>
    <col min="7924" max="7924" width="8.1796875" style="29" customWidth="1"/>
    <col min="7925" max="7925" width="9.81640625" style="29" customWidth="1"/>
    <col min="7926" max="7926" width="8.1796875" style="29" customWidth="1"/>
    <col min="7927" max="7927" width="6.54296875" style="29" customWidth="1"/>
    <col min="7928" max="7928" width="14" style="29" customWidth="1"/>
    <col min="7929" max="7929" width="6.81640625" style="29" customWidth="1"/>
    <col min="7930" max="7930" width="8.81640625" style="29" customWidth="1"/>
    <col min="7931" max="7931" width="7.54296875" style="29" customWidth="1"/>
    <col min="7932" max="7932" width="7.26953125" style="29" customWidth="1"/>
    <col min="7933" max="7933" width="7.81640625" style="29" customWidth="1"/>
    <col min="7934" max="7934" width="8.1796875" style="29" customWidth="1"/>
    <col min="7935" max="7936" width="6.81640625" style="29" customWidth="1"/>
    <col min="7937" max="7937" width="8.81640625" style="29" customWidth="1"/>
    <col min="7938" max="7940" width="7.54296875" style="29" customWidth="1"/>
    <col min="7941" max="7942" width="8.1796875" style="29" customWidth="1"/>
    <col min="7943" max="7943" width="6.26953125" style="29" customWidth="1"/>
    <col min="7944" max="7945" width="8.7265625" style="29" customWidth="1"/>
    <col min="7946" max="7946" width="9.54296875" style="29" customWidth="1"/>
    <col min="7947" max="7947" width="8.7265625" style="29" customWidth="1"/>
    <col min="7948" max="7948" width="14.54296875" style="29" customWidth="1"/>
    <col min="7949" max="7949" width="8.7265625" style="29" customWidth="1"/>
    <col min="7950" max="7950" width="10.453125" style="29" customWidth="1"/>
    <col min="7951" max="7953" width="8.7265625" style="29" customWidth="1"/>
    <col min="7954" max="7954" width="9" style="29"/>
    <col min="7955" max="7956" width="8.7265625" style="29" customWidth="1"/>
    <col min="7957" max="7957" width="4.26953125" style="29" customWidth="1"/>
    <col min="7958" max="7958" width="7" style="29" customWidth="1"/>
    <col min="7959" max="7959" width="4.26953125" style="29" customWidth="1"/>
    <col min="7960" max="7960" width="7.81640625" style="29" customWidth="1"/>
    <col min="7961" max="8177" width="9" style="29"/>
    <col min="8178" max="8178" width="1.453125" style="29" customWidth="1"/>
    <col min="8179" max="8179" width="31.81640625" style="29" customWidth="1"/>
    <col min="8180" max="8180" width="8.1796875" style="29" customWidth="1"/>
    <col min="8181" max="8181" width="9.81640625" style="29" customWidth="1"/>
    <col min="8182" max="8182" width="8.1796875" style="29" customWidth="1"/>
    <col min="8183" max="8183" width="6.54296875" style="29" customWidth="1"/>
    <col min="8184" max="8184" width="14" style="29" customWidth="1"/>
    <col min="8185" max="8185" width="6.81640625" style="29" customWidth="1"/>
    <col min="8186" max="8186" width="8.81640625" style="29" customWidth="1"/>
    <col min="8187" max="8187" width="7.54296875" style="29" customWidth="1"/>
    <col min="8188" max="8188" width="7.26953125" style="29" customWidth="1"/>
    <col min="8189" max="8189" width="7.81640625" style="29" customWidth="1"/>
    <col min="8190" max="8190" width="8.1796875" style="29" customWidth="1"/>
    <col min="8191" max="8192" width="6.81640625" style="29" customWidth="1"/>
    <col min="8193" max="8193" width="8.81640625" style="29" customWidth="1"/>
    <col min="8194" max="8196" width="7.54296875" style="29" customWidth="1"/>
    <col min="8197" max="8198" width="8.1796875" style="29" customWidth="1"/>
    <col min="8199" max="8199" width="6.26953125" style="29" customWidth="1"/>
    <col min="8200" max="8201" width="8.7265625" style="29" customWidth="1"/>
    <col min="8202" max="8202" width="9.54296875" style="29" customWidth="1"/>
    <col min="8203" max="8203" width="8.7265625" style="29" customWidth="1"/>
    <col min="8204" max="8204" width="14.54296875" style="29" customWidth="1"/>
    <col min="8205" max="8205" width="8.7265625" style="29" customWidth="1"/>
    <col min="8206" max="8206" width="10.453125" style="29" customWidth="1"/>
    <col min="8207" max="8209" width="8.7265625" style="29" customWidth="1"/>
    <col min="8210" max="8210" width="9" style="29"/>
    <col min="8211" max="8212" width="8.7265625" style="29" customWidth="1"/>
    <col min="8213" max="8213" width="4.26953125" style="29" customWidth="1"/>
    <col min="8214" max="8214" width="7" style="29" customWidth="1"/>
    <col min="8215" max="8215" width="4.26953125" style="29" customWidth="1"/>
    <col min="8216" max="8216" width="7.81640625" style="29" customWidth="1"/>
    <col min="8217" max="8433" width="9" style="29"/>
    <col min="8434" max="8434" width="1.453125" style="29" customWidth="1"/>
    <col min="8435" max="8435" width="31.81640625" style="29" customWidth="1"/>
    <col min="8436" max="8436" width="8.1796875" style="29" customWidth="1"/>
    <col min="8437" max="8437" width="9.81640625" style="29" customWidth="1"/>
    <col min="8438" max="8438" width="8.1796875" style="29" customWidth="1"/>
    <col min="8439" max="8439" width="6.54296875" style="29" customWidth="1"/>
    <col min="8440" max="8440" width="14" style="29" customWidth="1"/>
    <col min="8441" max="8441" width="6.81640625" style="29" customWidth="1"/>
    <col min="8442" max="8442" width="8.81640625" style="29" customWidth="1"/>
    <col min="8443" max="8443" width="7.54296875" style="29" customWidth="1"/>
    <col min="8444" max="8444" width="7.26953125" style="29" customWidth="1"/>
    <col min="8445" max="8445" width="7.81640625" style="29" customWidth="1"/>
    <col min="8446" max="8446" width="8.1796875" style="29" customWidth="1"/>
    <col min="8447" max="8448" width="6.81640625" style="29" customWidth="1"/>
    <col min="8449" max="8449" width="8.81640625" style="29" customWidth="1"/>
    <col min="8450" max="8452" width="7.54296875" style="29" customWidth="1"/>
    <col min="8453" max="8454" width="8.1796875" style="29" customWidth="1"/>
    <col min="8455" max="8455" width="6.26953125" style="29" customWidth="1"/>
    <col min="8456" max="8457" width="8.7265625" style="29" customWidth="1"/>
    <col min="8458" max="8458" width="9.54296875" style="29" customWidth="1"/>
    <col min="8459" max="8459" width="8.7265625" style="29" customWidth="1"/>
    <col min="8460" max="8460" width="14.54296875" style="29" customWidth="1"/>
    <col min="8461" max="8461" width="8.7265625" style="29" customWidth="1"/>
    <col min="8462" max="8462" width="10.453125" style="29" customWidth="1"/>
    <col min="8463" max="8465" width="8.7265625" style="29" customWidth="1"/>
    <col min="8466" max="8466" width="9" style="29"/>
    <col min="8467" max="8468" width="8.7265625" style="29" customWidth="1"/>
    <col min="8469" max="8469" width="4.26953125" style="29" customWidth="1"/>
    <col min="8470" max="8470" width="7" style="29" customWidth="1"/>
    <col min="8471" max="8471" width="4.26953125" style="29" customWidth="1"/>
    <col min="8472" max="8472" width="7.81640625" style="29" customWidth="1"/>
    <col min="8473" max="8689" width="9" style="29"/>
    <col min="8690" max="8690" width="1.453125" style="29" customWidth="1"/>
    <col min="8691" max="8691" width="31.81640625" style="29" customWidth="1"/>
    <col min="8692" max="8692" width="8.1796875" style="29" customWidth="1"/>
    <col min="8693" max="8693" width="9.81640625" style="29" customWidth="1"/>
    <col min="8694" max="8694" width="8.1796875" style="29" customWidth="1"/>
    <col min="8695" max="8695" width="6.54296875" style="29" customWidth="1"/>
    <col min="8696" max="8696" width="14" style="29" customWidth="1"/>
    <col min="8697" max="8697" width="6.81640625" style="29" customWidth="1"/>
    <col min="8698" max="8698" width="8.81640625" style="29" customWidth="1"/>
    <col min="8699" max="8699" width="7.54296875" style="29" customWidth="1"/>
    <col min="8700" max="8700" width="7.26953125" style="29" customWidth="1"/>
    <col min="8701" max="8701" width="7.81640625" style="29" customWidth="1"/>
    <col min="8702" max="8702" width="8.1796875" style="29" customWidth="1"/>
    <col min="8703" max="8704" width="6.81640625" style="29" customWidth="1"/>
    <col min="8705" max="8705" width="8.81640625" style="29" customWidth="1"/>
    <col min="8706" max="8708" width="7.54296875" style="29" customWidth="1"/>
    <col min="8709" max="8710" width="8.1796875" style="29" customWidth="1"/>
    <col min="8711" max="8711" width="6.26953125" style="29" customWidth="1"/>
    <col min="8712" max="8713" width="8.7265625" style="29" customWidth="1"/>
    <col min="8714" max="8714" width="9.54296875" style="29" customWidth="1"/>
    <col min="8715" max="8715" width="8.7265625" style="29" customWidth="1"/>
    <col min="8716" max="8716" width="14.54296875" style="29" customWidth="1"/>
    <col min="8717" max="8717" width="8.7265625" style="29" customWidth="1"/>
    <col min="8718" max="8718" width="10.453125" style="29" customWidth="1"/>
    <col min="8719" max="8721" width="8.7265625" style="29" customWidth="1"/>
    <col min="8722" max="8722" width="9" style="29"/>
    <col min="8723" max="8724" width="8.7265625" style="29" customWidth="1"/>
    <col min="8725" max="8725" width="4.26953125" style="29" customWidth="1"/>
    <col min="8726" max="8726" width="7" style="29" customWidth="1"/>
    <col min="8727" max="8727" width="4.26953125" style="29" customWidth="1"/>
    <col min="8728" max="8728" width="7.81640625" style="29" customWidth="1"/>
    <col min="8729" max="8945" width="9" style="29"/>
    <col min="8946" max="8946" width="1.453125" style="29" customWidth="1"/>
    <col min="8947" max="8947" width="31.81640625" style="29" customWidth="1"/>
    <col min="8948" max="8948" width="8.1796875" style="29" customWidth="1"/>
    <col min="8949" max="8949" width="9.81640625" style="29" customWidth="1"/>
    <col min="8950" max="8950" width="8.1796875" style="29" customWidth="1"/>
    <col min="8951" max="8951" width="6.54296875" style="29" customWidth="1"/>
    <col min="8952" max="8952" width="14" style="29" customWidth="1"/>
    <col min="8953" max="8953" width="6.81640625" style="29" customWidth="1"/>
    <col min="8954" max="8954" width="8.81640625" style="29" customWidth="1"/>
    <col min="8955" max="8955" width="7.54296875" style="29" customWidth="1"/>
    <col min="8956" max="8956" width="7.26953125" style="29" customWidth="1"/>
    <col min="8957" max="8957" width="7.81640625" style="29" customWidth="1"/>
    <col min="8958" max="8958" width="8.1796875" style="29" customWidth="1"/>
    <col min="8959" max="8960" width="6.81640625" style="29" customWidth="1"/>
    <col min="8961" max="8961" width="8.81640625" style="29" customWidth="1"/>
    <col min="8962" max="8964" width="7.54296875" style="29" customWidth="1"/>
    <col min="8965" max="8966" width="8.1796875" style="29" customWidth="1"/>
    <col min="8967" max="8967" width="6.26953125" style="29" customWidth="1"/>
    <col min="8968" max="8969" width="8.7265625" style="29" customWidth="1"/>
    <col min="8970" max="8970" width="9.54296875" style="29" customWidth="1"/>
    <col min="8971" max="8971" width="8.7265625" style="29" customWidth="1"/>
    <col min="8972" max="8972" width="14.54296875" style="29" customWidth="1"/>
    <col min="8973" max="8973" width="8.7265625" style="29" customWidth="1"/>
    <col min="8974" max="8974" width="10.453125" style="29" customWidth="1"/>
    <col min="8975" max="8977" width="8.7265625" style="29" customWidth="1"/>
    <col min="8978" max="8978" width="9" style="29"/>
    <col min="8979" max="8980" width="8.7265625" style="29" customWidth="1"/>
    <col min="8981" max="8981" width="4.26953125" style="29" customWidth="1"/>
    <col min="8982" max="8982" width="7" style="29" customWidth="1"/>
    <col min="8983" max="8983" width="4.26953125" style="29" customWidth="1"/>
    <col min="8984" max="8984" width="7.81640625" style="29" customWidth="1"/>
    <col min="8985" max="9201" width="9" style="29"/>
    <col min="9202" max="9202" width="1.453125" style="29" customWidth="1"/>
    <col min="9203" max="9203" width="31.81640625" style="29" customWidth="1"/>
    <col min="9204" max="9204" width="8.1796875" style="29" customWidth="1"/>
    <col min="9205" max="9205" width="9.81640625" style="29" customWidth="1"/>
    <col min="9206" max="9206" width="8.1796875" style="29" customWidth="1"/>
    <col min="9207" max="9207" width="6.54296875" style="29" customWidth="1"/>
    <col min="9208" max="9208" width="14" style="29" customWidth="1"/>
    <col min="9209" max="9209" width="6.81640625" style="29" customWidth="1"/>
    <col min="9210" max="9210" width="8.81640625" style="29" customWidth="1"/>
    <col min="9211" max="9211" width="7.54296875" style="29" customWidth="1"/>
    <col min="9212" max="9212" width="7.26953125" style="29" customWidth="1"/>
    <col min="9213" max="9213" width="7.81640625" style="29" customWidth="1"/>
    <col min="9214" max="9214" width="8.1796875" style="29" customWidth="1"/>
    <col min="9215" max="9216" width="6.81640625" style="29" customWidth="1"/>
    <col min="9217" max="9217" width="8.81640625" style="29" customWidth="1"/>
    <col min="9218" max="9220" width="7.54296875" style="29" customWidth="1"/>
    <col min="9221" max="9222" width="8.1796875" style="29" customWidth="1"/>
    <col min="9223" max="9223" width="6.26953125" style="29" customWidth="1"/>
    <col min="9224" max="9225" width="8.7265625" style="29" customWidth="1"/>
    <col min="9226" max="9226" width="9.54296875" style="29" customWidth="1"/>
    <col min="9227" max="9227" width="8.7265625" style="29" customWidth="1"/>
    <col min="9228" max="9228" width="14.54296875" style="29" customWidth="1"/>
    <col min="9229" max="9229" width="8.7265625" style="29" customWidth="1"/>
    <col min="9230" max="9230" width="10.453125" style="29" customWidth="1"/>
    <col min="9231" max="9233" width="8.7265625" style="29" customWidth="1"/>
    <col min="9234" max="9234" width="9" style="29"/>
    <col min="9235" max="9236" width="8.7265625" style="29" customWidth="1"/>
    <col min="9237" max="9237" width="4.26953125" style="29" customWidth="1"/>
    <col min="9238" max="9238" width="7" style="29" customWidth="1"/>
    <col min="9239" max="9239" width="4.26953125" style="29" customWidth="1"/>
    <col min="9240" max="9240" width="7.81640625" style="29" customWidth="1"/>
    <col min="9241" max="9457" width="9" style="29"/>
    <col min="9458" max="9458" width="1.453125" style="29" customWidth="1"/>
    <col min="9459" max="9459" width="31.81640625" style="29" customWidth="1"/>
    <col min="9460" max="9460" width="8.1796875" style="29" customWidth="1"/>
    <col min="9461" max="9461" width="9.81640625" style="29" customWidth="1"/>
    <col min="9462" max="9462" width="8.1796875" style="29" customWidth="1"/>
    <col min="9463" max="9463" width="6.54296875" style="29" customWidth="1"/>
    <col min="9464" max="9464" width="14" style="29" customWidth="1"/>
    <col min="9465" max="9465" width="6.81640625" style="29" customWidth="1"/>
    <col min="9466" max="9466" width="8.81640625" style="29" customWidth="1"/>
    <col min="9467" max="9467" width="7.54296875" style="29" customWidth="1"/>
    <col min="9468" max="9468" width="7.26953125" style="29" customWidth="1"/>
    <col min="9469" max="9469" width="7.81640625" style="29" customWidth="1"/>
    <col min="9470" max="9470" width="8.1796875" style="29" customWidth="1"/>
    <col min="9471" max="9472" width="6.81640625" style="29" customWidth="1"/>
    <col min="9473" max="9473" width="8.81640625" style="29" customWidth="1"/>
    <col min="9474" max="9476" width="7.54296875" style="29" customWidth="1"/>
    <col min="9477" max="9478" width="8.1796875" style="29" customWidth="1"/>
    <col min="9479" max="9479" width="6.26953125" style="29" customWidth="1"/>
    <col min="9480" max="9481" width="8.7265625" style="29" customWidth="1"/>
    <col min="9482" max="9482" width="9.54296875" style="29" customWidth="1"/>
    <col min="9483" max="9483" width="8.7265625" style="29" customWidth="1"/>
    <col min="9484" max="9484" width="14.54296875" style="29" customWidth="1"/>
    <col min="9485" max="9485" width="8.7265625" style="29" customWidth="1"/>
    <col min="9486" max="9486" width="10.453125" style="29" customWidth="1"/>
    <col min="9487" max="9489" width="8.7265625" style="29" customWidth="1"/>
    <col min="9490" max="9490" width="9" style="29"/>
    <col min="9491" max="9492" width="8.7265625" style="29" customWidth="1"/>
    <col min="9493" max="9493" width="4.26953125" style="29" customWidth="1"/>
    <col min="9494" max="9494" width="7" style="29" customWidth="1"/>
    <col min="9495" max="9495" width="4.26953125" style="29" customWidth="1"/>
    <col min="9496" max="9496" width="7.81640625" style="29" customWidth="1"/>
    <col min="9497" max="9713" width="9" style="29"/>
    <col min="9714" max="9714" width="1.453125" style="29" customWidth="1"/>
    <col min="9715" max="9715" width="31.81640625" style="29" customWidth="1"/>
    <col min="9716" max="9716" width="8.1796875" style="29" customWidth="1"/>
    <col min="9717" max="9717" width="9.81640625" style="29" customWidth="1"/>
    <col min="9718" max="9718" width="8.1796875" style="29" customWidth="1"/>
    <col min="9719" max="9719" width="6.54296875" style="29" customWidth="1"/>
    <col min="9720" max="9720" width="14" style="29" customWidth="1"/>
    <col min="9721" max="9721" width="6.81640625" style="29" customWidth="1"/>
    <col min="9722" max="9722" width="8.81640625" style="29" customWidth="1"/>
    <col min="9723" max="9723" width="7.54296875" style="29" customWidth="1"/>
    <col min="9724" max="9724" width="7.26953125" style="29" customWidth="1"/>
    <col min="9725" max="9725" width="7.81640625" style="29" customWidth="1"/>
    <col min="9726" max="9726" width="8.1796875" style="29" customWidth="1"/>
    <col min="9727" max="9728" width="6.81640625" style="29" customWidth="1"/>
    <col min="9729" max="9729" width="8.81640625" style="29" customWidth="1"/>
    <col min="9730" max="9732" width="7.54296875" style="29" customWidth="1"/>
    <col min="9733" max="9734" width="8.1796875" style="29" customWidth="1"/>
    <col min="9735" max="9735" width="6.26953125" style="29" customWidth="1"/>
    <col min="9736" max="9737" width="8.7265625" style="29" customWidth="1"/>
    <col min="9738" max="9738" width="9.54296875" style="29" customWidth="1"/>
    <col min="9739" max="9739" width="8.7265625" style="29" customWidth="1"/>
    <col min="9740" max="9740" width="14.54296875" style="29" customWidth="1"/>
    <col min="9741" max="9741" width="8.7265625" style="29" customWidth="1"/>
    <col min="9742" max="9742" width="10.453125" style="29" customWidth="1"/>
    <col min="9743" max="9745" width="8.7265625" style="29" customWidth="1"/>
    <col min="9746" max="9746" width="9" style="29"/>
    <col min="9747" max="9748" width="8.7265625" style="29" customWidth="1"/>
    <col min="9749" max="9749" width="4.26953125" style="29" customWidth="1"/>
    <col min="9750" max="9750" width="7" style="29" customWidth="1"/>
    <col min="9751" max="9751" width="4.26953125" style="29" customWidth="1"/>
    <col min="9752" max="9752" width="7.81640625" style="29" customWidth="1"/>
    <col min="9753" max="9969" width="9" style="29"/>
    <col min="9970" max="9970" width="1.453125" style="29" customWidth="1"/>
    <col min="9971" max="9971" width="31.81640625" style="29" customWidth="1"/>
    <col min="9972" max="9972" width="8.1796875" style="29" customWidth="1"/>
    <col min="9973" max="9973" width="9.81640625" style="29" customWidth="1"/>
    <col min="9974" max="9974" width="8.1796875" style="29" customWidth="1"/>
    <col min="9975" max="9975" width="6.54296875" style="29" customWidth="1"/>
    <col min="9976" max="9976" width="14" style="29" customWidth="1"/>
    <col min="9977" max="9977" width="6.81640625" style="29" customWidth="1"/>
    <col min="9978" max="9978" width="8.81640625" style="29" customWidth="1"/>
    <col min="9979" max="9979" width="7.54296875" style="29" customWidth="1"/>
    <col min="9980" max="9980" width="7.26953125" style="29" customWidth="1"/>
    <col min="9981" max="9981" width="7.81640625" style="29" customWidth="1"/>
    <col min="9982" max="9982" width="8.1796875" style="29" customWidth="1"/>
    <col min="9983" max="9984" width="6.81640625" style="29" customWidth="1"/>
    <col min="9985" max="9985" width="8.81640625" style="29" customWidth="1"/>
    <col min="9986" max="9988" width="7.54296875" style="29" customWidth="1"/>
    <col min="9989" max="9990" width="8.1796875" style="29" customWidth="1"/>
    <col min="9991" max="9991" width="6.26953125" style="29" customWidth="1"/>
    <col min="9992" max="9993" width="8.7265625" style="29" customWidth="1"/>
    <col min="9994" max="9994" width="9.54296875" style="29" customWidth="1"/>
    <col min="9995" max="9995" width="8.7265625" style="29" customWidth="1"/>
    <col min="9996" max="9996" width="14.54296875" style="29" customWidth="1"/>
    <col min="9997" max="9997" width="8.7265625" style="29" customWidth="1"/>
    <col min="9998" max="9998" width="10.453125" style="29" customWidth="1"/>
    <col min="9999" max="10001" width="8.7265625" style="29" customWidth="1"/>
    <col min="10002" max="10002" width="9" style="29"/>
    <col min="10003" max="10004" width="8.7265625" style="29" customWidth="1"/>
    <col min="10005" max="10005" width="4.26953125" style="29" customWidth="1"/>
    <col min="10006" max="10006" width="7" style="29" customWidth="1"/>
    <col min="10007" max="10007" width="4.26953125" style="29" customWidth="1"/>
    <col min="10008" max="10008" width="7.81640625" style="29" customWidth="1"/>
    <col min="10009" max="10225" width="9" style="29"/>
    <col min="10226" max="10226" width="1.453125" style="29" customWidth="1"/>
    <col min="10227" max="10227" width="31.81640625" style="29" customWidth="1"/>
    <col min="10228" max="10228" width="8.1796875" style="29" customWidth="1"/>
    <col min="10229" max="10229" width="9.81640625" style="29" customWidth="1"/>
    <col min="10230" max="10230" width="8.1796875" style="29" customWidth="1"/>
    <col min="10231" max="10231" width="6.54296875" style="29" customWidth="1"/>
    <col min="10232" max="10232" width="14" style="29" customWidth="1"/>
    <col min="10233" max="10233" width="6.81640625" style="29" customWidth="1"/>
    <col min="10234" max="10234" width="8.81640625" style="29" customWidth="1"/>
    <col min="10235" max="10235" width="7.54296875" style="29" customWidth="1"/>
    <col min="10236" max="10236" width="7.26953125" style="29" customWidth="1"/>
    <col min="10237" max="10237" width="7.81640625" style="29" customWidth="1"/>
    <col min="10238" max="10238" width="8.1796875" style="29" customWidth="1"/>
    <col min="10239" max="10240" width="6.81640625" style="29" customWidth="1"/>
    <col min="10241" max="10241" width="8.81640625" style="29" customWidth="1"/>
    <col min="10242" max="10244" width="7.54296875" style="29" customWidth="1"/>
    <col min="10245" max="10246" width="8.1796875" style="29" customWidth="1"/>
    <col min="10247" max="10247" width="6.26953125" style="29" customWidth="1"/>
    <col min="10248" max="10249" width="8.7265625" style="29" customWidth="1"/>
    <col min="10250" max="10250" width="9.54296875" style="29" customWidth="1"/>
    <col min="10251" max="10251" width="8.7265625" style="29" customWidth="1"/>
    <col min="10252" max="10252" width="14.54296875" style="29" customWidth="1"/>
    <col min="10253" max="10253" width="8.7265625" style="29" customWidth="1"/>
    <col min="10254" max="10254" width="10.453125" style="29" customWidth="1"/>
    <col min="10255" max="10257" width="8.7265625" style="29" customWidth="1"/>
    <col min="10258" max="10258" width="9" style="29"/>
    <col min="10259" max="10260" width="8.7265625" style="29" customWidth="1"/>
    <col min="10261" max="10261" width="4.26953125" style="29" customWidth="1"/>
    <col min="10262" max="10262" width="7" style="29" customWidth="1"/>
    <col min="10263" max="10263" width="4.26953125" style="29" customWidth="1"/>
    <col min="10264" max="10264" width="7.81640625" style="29" customWidth="1"/>
    <col min="10265" max="10481" width="9" style="29"/>
    <col min="10482" max="10482" width="1.453125" style="29" customWidth="1"/>
    <col min="10483" max="10483" width="31.81640625" style="29" customWidth="1"/>
    <col min="10484" max="10484" width="8.1796875" style="29" customWidth="1"/>
    <col min="10485" max="10485" width="9.81640625" style="29" customWidth="1"/>
    <col min="10486" max="10486" width="8.1796875" style="29" customWidth="1"/>
    <col min="10487" max="10487" width="6.54296875" style="29" customWidth="1"/>
    <col min="10488" max="10488" width="14" style="29" customWidth="1"/>
    <col min="10489" max="10489" width="6.81640625" style="29" customWidth="1"/>
    <col min="10490" max="10490" width="8.81640625" style="29" customWidth="1"/>
    <col min="10491" max="10491" width="7.54296875" style="29" customWidth="1"/>
    <col min="10492" max="10492" width="7.26953125" style="29" customWidth="1"/>
    <col min="10493" max="10493" width="7.81640625" style="29" customWidth="1"/>
    <col min="10494" max="10494" width="8.1796875" style="29" customWidth="1"/>
    <col min="10495" max="10496" width="6.81640625" style="29" customWidth="1"/>
    <col min="10497" max="10497" width="8.81640625" style="29" customWidth="1"/>
    <col min="10498" max="10500" width="7.54296875" style="29" customWidth="1"/>
    <col min="10501" max="10502" width="8.1796875" style="29" customWidth="1"/>
    <col min="10503" max="10503" width="6.26953125" style="29" customWidth="1"/>
    <col min="10504" max="10505" width="8.7265625" style="29" customWidth="1"/>
    <col min="10506" max="10506" width="9.54296875" style="29" customWidth="1"/>
    <col min="10507" max="10507" width="8.7265625" style="29" customWidth="1"/>
    <col min="10508" max="10508" width="14.54296875" style="29" customWidth="1"/>
    <col min="10509" max="10509" width="8.7265625" style="29" customWidth="1"/>
    <col min="10510" max="10510" width="10.453125" style="29" customWidth="1"/>
    <col min="10511" max="10513" width="8.7265625" style="29" customWidth="1"/>
    <col min="10514" max="10514" width="9" style="29"/>
    <col min="10515" max="10516" width="8.7265625" style="29" customWidth="1"/>
    <col min="10517" max="10517" width="4.26953125" style="29" customWidth="1"/>
    <col min="10518" max="10518" width="7" style="29" customWidth="1"/>
    <col min="10519" max="10519" width="4.26953125" style="29" customWidth="1"/>
    <col min="10520" max="10520" width="7.81640625" style="29" customWidth="1"/>
    <col min="10521" max="10737" width="9" style="29"/>
    <col min="10738" max="10738" width="1.453125" style="29" customWidth="1"/>
    <col min="10739" max="10739" width="31.81640625" style="29" customWidth="1"/>
    <col min="10740" max="10740" width="8.1796875" style="29" customWidth="1"/>
    <col min="10741" max="10741" width="9.81640625" style="29" customWidth="1"/>
    <col min="10742" max="10742" width="8.1796875" style="29" customWidth="1"/>
    <col min="10743" max="10743" width="6.54296875" style="29" customWidth="1"/>
    <col min="10744" max="10744" width="14" style="29" customWidth="1"/>
    <col min="10745" max="10745" width="6.81640625" style="29" customWidth="1"/>
    <col min="10746" max="10746" width="8.81640625" style="29" customWidth="1"/>
    <col min="10747" max="10747" width="7.54296875" style="29" customWidth="1"/>
    <col min="10748" max="10748" width="7.26953125" style="29" customWidth="1"/>
    <col min="10749" max="10749" width="7.81640625" style="29" customWidth="1"/>
    <col min="10750" max="10750" width="8.1796875" style="29" customWidth="1"/>
    <col min="10751" max="10752" width="6.81640625" style="29" customWidth="1"/>
    <col min="10753" max="10753" width="8.81640625" style="29" customWidth="1"/>
    <col min="10754" max="10756" width="7.54296875" style="29" customWidth="1"/>
    <col min="10757" max="10758" width="8.1796875" style="29" customWidth="1"/>
    <col min="10759" max="10759" width="6.26953125" style="29" customWidth="1"/>
    <col min="10760" max="10761" width="8.7265625" style="29" customWidth="1"/>
    <col min="10762" max="10762" width="9.54296875" style="29" customWidth="1"/>
    <col min="10763" max="10763" width="8.7265625" style="29" customWidth="1"/>
    <col min="10764" max="10764" width="14.54296875" style="29" customWidth="1"/>
    <col min="10765" max="10765" width="8.7265625" style="29" customWidth="1"/>
    <col min="10766" max="10766" width="10.453125" style="29" customWidth="1"/>
    <col min="10767" max="10769" width="8.7265625" style="29" customWidth="1"/>
    <col min="10770" max="10770" width="9" style="29"/>
    <col min="10771" max="10772" width="8.7265625" style="29" customWidth="1"/>
    <col min="10773" max="10773" width="4.26953125" style="29" customWidth="1"/>
    <col min="10774" max="10774" width="7" style="29" customWidth="1"/>
    <col min="10775" max="10775" width="4.26953125" style="29" customWidth="1"/>
    <col min="10776" max="10776" width="7.81640625" style="29" customWidth="1"/>
    <col min="10777" max="10993" width="9" style="29"/>
    <col min="10994" max="10994" width="1.453125" style="29" customWidth="1"/>
    <col min="10995" max="10995" width="31.81640625" style="29" customWidth="1"/>
    <col min="10996" max="10996" width="8.1796875" style="29" customWidth="1"/>
    <col min="10997" max="10997" width="9.81640625" style="29" customWidth="1"/>
    <col min="10998" max="10998" width="8.1796875" style="29" customWidth="1"/>
    <col min="10999" max="10999" width="6.54296875" style="29" customWidth="1"/>
    <col min="11000" max="11000" width="14" style="29" customWidth="1"/>
    <col min="11001" max="11001" width="6.81640625" style="29" customWidth="1"/>
    <col min="11002" max="11002" width="8.81640625" style="29" customWidth="1"/>
    <col min="11003" max="11003" width="7.54296875" style="29" customWidth="1"/>
    <col min="11004" max="11004" width="7.26953125" style="29" customWidth="1"/>
    <col min="11005" max="11005" width="7.81640625" style="29" customWidth="1"/>
    <col min="11006" max="11006" width="8.1796875" style="29" customWidth="1"/>
    <col min="11007" max="11008" width="6.81640625" style="29" customWidth="1"/>
    <col min="11009" max="11009" width="8.81640625" style="29" customWidth="1"/>
    <col min="11010" max="11012" width="7.54296875" style="29" customWidth="1"/>
    <col min="11013" max="11014" width="8.1796875" style="29" customWidth="1"/>
    <col min="11015" max="11015" width="6.26953125" style="29" customWidth="1"/>
    <col min="11016" max="11017" width="8.7265625" style="29" customWidth="1"/>
    <col min="11018" max="11018" width="9.54296875" style="29" customWidth="1"/>
    <col min="11019" max="11019" width="8.7265625" style="29" customWidth="1"/>
    <col min="11020" max="11020" width="14.54296875" style="29" customWidth="1"/>
    <col min="11021" max="11021" width="8.7265625" style="29" customWidth="1"/>
    <col min="11022" max="11022" width="10.453125" style="29" customWidth="1"/>
    <col min="11023" max="11025" width="8.7265625" style="29" customWidth="1"/>
    <col min="11026" max="11026" width="9" style="29"/>
    <col min="11027" max="11028" width="8.7265625" style="29" customWidth="1"/>
    <col min="11029" max="11029" width="4.26953125" style="29" customWidth="1"/>
    <col min="11030" max="11030" width="7" style="29" customWidth="1"/>
    <col min="11031" max="11031" width="4.26953125" style="29" customWidth="1"/>
    <col min="11032" max="11032" width="7.81640625" style="29" customWidth="1"/>
    <col min="11033" max="11249" width="9" style="29"/>
    <col min="11250" max="11250" width="1.453125" style="29" customWidth="1"/>
    <col min="11251" max="11251" width="31.81640625" style="29" customWidth="1"/>
    <col min="11252" max="11252" width="8.1796875" style="29" customWidth="1"/>
    <col min="11253" max="11253" width="9.81640625" style="29" customWidth="1"/>
    <col min="11254" max="11254" width="8.1796875" style="29" customWidth="1"/>
    <col min="11255" max="11255" width="6.54296875" style="29" customWidth="1"/>
    <col min="11256" max="11256" width="14" style="29" customWidth="1"/>
    <col min="11257" max="11257" width="6.81640625" style="29" customWidth="1"/>
    <col min="11258" max="11258" width="8.81640625" style="29" customWidth="1"/>
    <col min="11259" max="11259" width="7.54296875" style="29" customWidth="1"/>
    <col min="11260" max="11260" width="7.26953125" style="29" customWidth="1"/>
    <col min="11261" max="11261" width="7.81640625" style="29" customWidth="1"/>
    <col min="11262" max="11262" width="8.1796875" style="29" customWidth="1"/>
    <col min="11263" max="11264" width="6.81640625" style="29" customWidth="1"/>
    <col min="11265" max="11265" width="8.81640625" style="29" customWidth="1"/>
    <col min="11266" max="11268" width="7.54296875" style="29" customWidth="1"/>
    <col min="11269" max="11270" width="8.1796875" style="29" customWidth="1"/>
    <col min="11271" max="11271" width="6.26953125" style="29" customWidth="1"/>
    <col min="11272" max="11273" width="8.7265625" style="29" customWidth="1"/>
    <col min="11274" max="11274" width="9.54296875" style="29" customWidth="1"/>
    <col min="11275" max="11275" width="8.7265625" style="29" customWidth="1"/>
    <col min="11276" max="11276" width="14.54296875" style="29" customWidth="1"/>
    <col min="11277" max="11277" width="8.7265625" style="29" customWidth="1"/>
    <col min="11278" max="11278" width="10.453125" style="29" customWidth="1"/>
    <col min="11279" max="11281" width="8.7265625" style="29" customWidth="1"/>
    <col min="11282" max="11282" width="9" style="29"/>
    <col min="11283" max="11284" width="8.7265625" style="29" customWidth="1"/>
    <col min="11285" max="11285" width="4.26953125" style="29" customWidth="1"/>
    <col min="11286" max="11286" width="7" style="29" customWidth="1"/>
    <col min="11287" max="11287" width="4.26953125" style="29" customWidth="1"/>
    <col min="11288" max="11288" width="7.81640625" style="29" customWidth="1"/>
    <col min="11289" max="11505" width="9" style="29"/>
    <col min="11506" max="11506" width="1.453125" style="29" customWidth="1"/>
    <col min="11507" max="11507" width="31.81640625" style="29" customWidth="1"/>
    <col min="11508" max="11508" width="8.1796875" style="29" customWidth="1"/>
    <col min="11509" max="11509" width="9.81640625" style="29" customWidth="1"/>
    <col min="11510" max="11510" width="8.1796875" style="29" customWidth="1"/>
    <col min="11511" max="11511" width="6.54296875" style="29" customWidth="1"/>
    <col min="11512" max="11512" width="14" style="29" customWidth="1"/>
    <col min="11513" max="11513" width="6.81640625" style="29" customWidth="1"/>
    <col min="11514" max="11514" width="8.81640625" style="29" customWidth="1"/>
    <col min="11515" max="11515" width="7.54296875" style="29" customWidth="1"/>
    <col min="11516" max="11516" width="7.26953125" style="29" customWidth="1"/>
    <col min="11517" max="11517" width="7.81640625" style="29" customWidth="1"/>
    <col min="11518" max="11518" width="8.1796875" style="29" customWidth="1"/>
    <col min="11519" max="11520" width="6.81640625" style="29" customWidth="1"/>
    <col min="11521" max="11521" width="8.81640625" style="29" customWidth="1"/>
    <col min="11522" max="11524" width="7.54296875" style="29" customWidth="1"/>
    <col min="11525" max="11526" width="8.1796875" style="29" customWidth="1"/>
    <col min="11527" max="11527" width="6.26953125" style="29" customWidth="1"/>
    <col min="11528" max="11529" width="8.7265625" style="29" customWidth="1"/>
    <col min="11530" max="11530" width="9.54296875" style="29" customWidth="1"/>
    <col min="11531" max="11531" width="8.7265625" style="29" customWidth="1"/>
    <col min="11532" max="11532" width="14.54296875" style="29" customWidth="1"/>
    <col min="11533" max="11533" width="8.7265625" style="29" customWidth="1"/>
    <col min="11534" max="11534" width="10.453125" style="29" customWidth="1"/>
    <col min="11535" max="11537" width="8.7265625" style="29" customWidth="1"/>
    <col min="11538" max="11538" width="9" style="29"/>
    <col min="11539" max="11540" width="8.7265625" style="29" customWidth="1"/>
    <col min="11541" max="11541" width="4.26953125" style="29" customWidth="1"/>
    <col min="11542" max="11542" width="7" style="29" customWidth="1"/>
    <col min="11543" max="11543" width="4.26953125" style="29" customWidth="1"/>
    <col min="11544" max="11544" width="7.81640625" style="29" customWidth="1"/>
    <col min="11545" max="11761" width="9" style="29"/>
    <col min="11762" max="11762" width="1.453125" style="29" customWidth="1"/>
    <col min="11763" max="11763" width="31.81640625" style="29" customWidth="1"/>
    <col min="11764" max="11764" width="8.1796875" style="29" customWidth="1"/>
    <col min="11765" max="11765" width="9.81640625" style="29" customWidth="1"/>
    <col min="11766" max="11766" width="8.1796875" style="29" customWidth="1"/>
    <col min="11767" max="11767" width="6.54296875" style="29" customWidth="1"/>
    <col min="11768" max="11768" width="14" style="29" customWidth="1"/>
    <col min="11769" max="11769" width="6.81640625" style="29" customWidth="1"/>
    <col min="11770" max="11770" width="8.81640625" style="29" customWidth="1"/>
    <col min="11771" max="11771" width="7.54296875" style="29" customWidth="1"/>
    <col min="11772" max="11772" width="7.26953125" style="29" customWidth="1"/>
    <col min="11773" max="11773" width="7.81640625" style="29" customWidth="1"/>
    <col min="11774" max="11774" width="8.1796875" style="29" customWidth="1"/>
    <col min="11775" max="11776" width="6.81640625" style="29" customWidth="1"/>
    <col min="11777" max="11777" width="8.81640625" style="29" customWidth="1"/>
    <col min="11778" max="11780" width="7.54296875" style="29" customWidth="1"/>
    <col min="11781" max="11782" width="8.1796875" style="29" customWidth="1"/>
    <col min="11783" max="11783" width="6.26953125" style="29" customWidth="1"/>
    <col min="11784" max="11785" width="8.7265625" style="29" customWidth="1"/>
    <col min="11786" max="11786" width="9.54296875" style="29" customWidth="1"/>
    <col min="11787" max="11787" width="8.7265625" style="29" customWidth="1"/>
    <col min="11788" max="11788" width="14.54296875" style="29" customWidth="1"/>
    <col min="11789" max="11789" width="8.7265625" style="29" customWidth="1"/>
    <col min="11790" max="11790" width="10.453125" style="29" customWidth="1"/>
    <col min="11791" max="11793" width="8.7265625" style="29" customWidth="1"/>
    <col min="11794" max="11794" width="9" style="29"/>
    <col min="11795" max="11796" width="8.7265625" style="29" customWidth="1"/>
    <col min="11797" max="11797" width="4.26953125" style="29" customWidth="1"/>
    <col min="11798" max="11798" width="7" style="29" customWidth="1"/>
    <col min="11799" max="11799" width="4.26953125" style="29" customWidth="1"/>
    <col min="11800" max="11800" width="7.81640625" style="29" customWidth="1"/>
    <col min="11801" max="12017" width="9" style="29"/>
    <col min="12018" max="12018" width="1.453125" style="29" customWidth="1"/>
    <col min="12019" max="12019" width="31.81640625" style="29" customWidth="1"/>
    <col min="12020" max="12020" width="8.1796875" style="29" customWidth="1"/>
    <col min="12021" max="12021" width="9.81640625" style="29" customWidth="1"/>
    <col min="12022" max="12022" width="8.1796875" style="29" customWidth="1"/>
    <col min="12023" max="12023" width="6.54296875" style="29" customWidth="1"/>
    <col min="12024" max="12024" width="14" style="29" customWidth="1"/>
    <col min="12025" max="12025" width="6.81640625" style="29" customWidth="1"/>
    <col min="12026" max="12026" width="8.81640625" style="29" customWidth="1"/>
    <col min="12027" max="12027" width="7.54296875" style="29" customWidth="1"/>
    <col min="12028" max="12028" width="7.26953125" style="29" customWidth="1"/>
    <col min="12029" max="12029" width="7.81640625" style="29" customWidth="1"/>
    <col min="12030" max="12030" width="8.1796875" style="29" customWidth="1"/>
    <col min="12031" max="12032" width="6.81640625" style="29" customWidth="1"/>
    <col min="12033" max="12033" width="8.81640625" style="29" customWidth="1"/>
    <col min="12034" max="12036" width="7.54296875" style="29" customWidth="1"/>
    <col min="12037" max="12038" width="8.1796875" style="29" customWidth="1"/>
    <col min="12039" max="12039" width="6.26953125" style="29" customWidth="1"/>
    <col min="12040" max="12041" width="8.7265625" style="29" customWidth="1"/>
    <col min="12042" max="12042" width="9.54296875" style="29" customWidth="1"/>
    <col min="12043" max="12043" width="8.7265625" style="29" customWidth="1"/>
    <col min="12044" max="12044" width="14.54296875" style="29" customWidth="1"/>
    <col min="12045" max="12045" width="8.7265625" style="29" customWidth="1"/>
    <col min="12046" max="12046" width="10.453125" style="29" customWidth="1"/>
    <col min="12047" max="12049" width="8.7265625" style="29" customWidth="1"/>
    <col min="12050" max="12050" width="9" style="29"/>
    <col min="12051" max="12052" width="8.7265625" style="29" customWidth="1"/>
    <col min="12053" max="12053" width="4.26953125" style="29" customWidth="1"/>
    <col min="12054" max="12054" width="7" style="29" customWidth="1"/>
    <col min="12055" max="12055" width="4.26953125" style="29" customWidth="1"/>
    <col min="12056" max="12056" width="7.81640625" style="29" customWidth="1"/>
    <col min="12057" max="12273" width="9" style="29"/>
    <col min="12274" max="12274" width="1.453125" style="29" customWidth="1"/>
    <col min="12275" max="12275" width="31.81640625" style="29" customWidth="1"/>
    <col min="12276" max="12276" width="8.1796875" style="29" customWidth="1"/>
    <col min="12277" max="12277" width="9.81640625" style="29" customWidth="1"/>
    <col min="12278" max="12278" width="8.1796875" style="29" customWidth="1"/>
    <col min="12279" max="12279" width="6.54296875" style="29" customWidth="1"/>
    <col min="12280" max="12280" width="14" style="29" customWidth="1"/>
    <col min="12281" max="12281" width="6.81640625" style="29" customWidth="1"/>
    <col min="12282" max="12282" width="8.81640625" style="29" customWidth="1"/>
    <col min="12283" max="12283" width="7.54296875" style="29" customWidth="1"/>
    <col min="12284" max="12284" width="7.26953125" style="29" customWidth="1"/>
    <col min="12285" max="12285" width="7.81640625" style="29" customWidth="1"/>
    <col min="12286" max="12286" width="8.1796875" style="29" customWidth="1"/>
    <col min="12287" max="12288" width="6.81640625" style="29" customWidth="1"/>
    <col min="12289" max="12289" width="8.81640625" style="29" customWidth="1"/>
    <col min="12290" max="12292" width="7.54296875" style="29" customWidth="1"/>
    <col min="12293" max="12294" width="8.1796875" style="29" customWidth="1"/>
    <col min="12295" max="12295" width="6.26953125" style="29" customWidth="1"/>
    <col min="12296" max="12297" width="8.7265625" style="29" customWidth="1"/>
    <col min="12298" max="12298" width="9.54296875" style="29" customWidth="1"/>
    <col min="12299" max="12299" width="8.7265625" style="29" customWidth="1"/>
    <col min="12300" max="12300" width="14.54296875" style="29" customWidth="1"/>
    <col min="12301" max="12301" width="8.7265625" style="29" customWidth="1"/>
    <col min="12302" max="12302" width="10.453125" style="29" customWidth="1"/>
    <col min="12303" max="12305" width="8.7265625" style="29" customWidth="1"/>
    <col min="12306" max="12306" width="9" style="29"/>
    <col min="12307" max="12308" width="8.7265625" style="29" customWidth="1"/>
    <col min="12309" max="12309" width="4.26953125" style="29" customWidth="1"/>
    <col min="12310" max="12310" width="7" style="29" customWidth="1"/>
    <col min="12311" max="12311" width="4.26953125" style="29" customWidth="1"/>
    <col min="12312" max="12312" width="7.81640625" style="29" customWidth="1"/>
    <col min="12313" max="12529" width="9" style="29"/>
    <col min="12530" max="12530" width="1.453125" style="29" customWidth="1"/>
    <col min="12531" max="12531" width="31.81640625" style="29" customWidth="1"/>
    <col min="12532" max="12532" width="8.1796875" style="29" customWidth="1"/>
    <col min="12533" max="12533" width="9.81640625" style="29" customWidth="1"/>
    <col min="12534" max="12534" width="8.1796875" style="29" customWidth="1"/>
    <col min="12535" max="12535" width="6.54296875" style="29" customWidth="1"/>
    <col min="12536" max="12536" width="14" style="29" customWidth="1"/>
    <col min="12537" max="12537" width="6.81640625" style="29" customWidth="1"/>
    <col min="12538" max="12538" width="8.81640625" style="29" customWidth="1"/>
    <col min="12539" max="12539" width="7.54296875" style="29" customWidth="1"/>
    <col min="12540" max="12540" width="7.26953125" style="29" customWidth="1"/>
    <col min="12541" max="12541" width="7.81640625" style="29" customWidth="1"/>
    <col min="12542" max="12542" width="8.1796875" style="29" customWidth="1"/>
    <col min="12543" max="12544" width="6.81640625" style="29" customWidth="1"/>
    <col min="12545" max="12545" width="8.81640625" style="29" customWidth="1"/>
    <col min="12546" max="12548" width="7.54296875" style="29" customWidth="1"/>
    <col min="12549" max="12550" width="8.1796875" style="29" customWidth="1"/>
    <col min="12551" max="12551" width="6.26953125" style="29" customWidth="1"/>
    <col min="12552" max="12553" width="8.7265625" style="29" customWidth="1"/>
    <col min="12554" max="12554" width="9.54296875" style="29" customWidth="1"/>
    <col min="12555" max="12555" width="8.7265625" style="29" customWidth="1"/>
    <col min="12556" max="12556" width="14.54296875" style="29" customWidth="1"/>
    <col min="12557" max="12557" width="8.7265625" style="29" customWidth="1"/>
    <col min="12558" max="12558" width="10.453125" style="29" customWidth="1"/>
    <col min="12559" max="12561" width="8.7265625" style="29" customWidth="1"/>
    <col min="12562" max="12562" width="9" style="29"/>
    <col min="12563" max="12564" width="8.7265625" style="29" customWidth="1"/>
    <col min="12565" max="12565" width="4.26953125" style="29" customWidth="1"/>
    <col min="12566" max="12566" width="7" style="29" customWidth="1"/>
    <col min="12567" max="12567" width="4.26953125" style="29" customWidth="1"/>
    <col min="12568" max="12568" width="7.81640625" style="29" customWidth="1"/>
    <col min="12569" max="12785" width="9" style="29"/>
    <col min="12786" max="12786" width="1.453125" style="29" customWidth="1"/>
    <col min="12787" max="12787" width="31.81640625" style="29" customWidth="1"/>
    <col min="12788" max="12788" width="8.1796875" style="29" customWidth="1"/>
    <col min="12789" max="12789" width="9.81640625" style="29" customWidth="1"/>
    <col min="12790" max="12790" width="8.1796875" style="29" customWidth="1"/>
    <col min="12791" max="12791" width="6.54296875" style="29" customWidth="1"/>
    <col min="12792" max="12792" width="14" style="29" customWidth="1"/>
    <col min="12793" max="12793" width="6.81640625" style="29" customWidth="1"/>
    <col min="12794" max="12794" width="8.81640625" style="29" customWidth="1"/>
    <col min="12795" max="12795" width="7.54296875" style="29" customWidth="1"/>
    <col min="12796" max="12796" width="7.26953125" style="29" customWidth="1"/>
    <col min="12797" max="12797" width="7.81640625" style="29" customWidth="1"/>
    <col min="12798" max="12798" width="8.1796875" style="29" customWidth="1"/>
    <col min="12799" max="12800" width="6.81640625" style="29" customWidth="1"/>
    <col min="12801" max="12801" width="8.81640625" style="29" customWidth="1"/>
    <col min="12802" max="12804" width="7.54296875" style="29" customWidth="1"/>
    <col min="12805" max="12806" width="8.1796875" style="29" customWidth="1"/>
    <col min="12807" max="12807" width="6.26953125" style="29" customWidth="1"/>
    <col min="12808" max="12809" width="8.7265625" style="29" customWidth="1"/>
    <col min="12810" max="12810" width="9.54296875" style="29" customWidth="1"/>
    <col min="12811" max="12811" width="8.7265625" style="29" customWidth="1"/>
    <col min="12812" max="12812" width="14.54296875" style="29" customWidth="1"/>
    <col min="12813" max="12813" width="8.7265625" style="29" customWidth="1"/>
    <col min="12814" max="12814" width="10.453125" style="29" customWidth="1"/>
    <col min="12815" max="12817" width="8.7265625" style="29" customWidth="1"/>
    <col min="12818" max="12818" width="9" style="29"/>
    <col min="12819" max="12820" width="8.7265625" style="29" customWidth="1"/>
    <col min="12821" max="12821" width="4.26953125" style="29" customWidth="1"/>
    <col min="12822" max="12822" width="7" style="29" customWidth="1"/>
    <col min="12823" max="12823" width="4.26953125" style="29" customWidth="1"/>
    <col min="12824" max="12824" width="7.81640625" style="29" customWidth="1"/>
    <col min="12825" max="13041" width="9" style="29"/>
    <col min="13042" max="13042" width="1.453125" style="29" customWidth="1"/>
    <col min="13043" max="13043" width="31.81640625" style="29" customWidth="1"/>
    <col min="13044" max="13044" width="8.1796875" style="29" customWidth="1"/>
    <col min="13045" max="13045" width="9.81640625" style="29" customWidth="1"/>
    <col min="13046" max="13046" width="8.1796875" style="29" customWidth="1"/>
    <col min="13047" max="13047" width="6.54296875" style="29" customWidth="1"/>
    <col min="13048" max="13048" width="14" style="29" customWidth="1"/>
    <col min="13049" max="13049" width="6.81640625" style="29" customWidth="1"/>
    <col min="13050" max="13050" width="8.81640625" style="29" customWidth="1"/>
    <col min="13051" max="13051" width="7.54296875" style="29" customWidth="1"/>
    <col min="13052" max="13052" width="7.26953125" style="29" customWidth="1"/>
    <col min="13053" max="13053" width="7.81640625" style="29" customWidth="1"/>
    <col min="13054" max="13054" width="8.1796875" style="29" customWidth="1"/>
    <col min="13055" max="13056" width="6.81640625" style="29" customWidth="1"/>
    <col min="13057" max="13057" width="8.81640625" style="29" customWidth="1"/>
    <col min="13058" max="13060" width="7.54296875" style="29" customWidth="1"/>
    <col min="13061" max="13062" width="8.1796875" style="29" customWidth="1"/>
    <col min="13063" max="13063" width="6.26953125" style="29" customWidth="1"/>
    <col min="13064" max="13065" width="8.7265625" style="29" customWidth="1"/>
    <col min="13066" max="13066" width="9.54296875" style="29" customWidth="1"/>
    <col min="13067" max="13067" width="8.7265625" style="29" customWidth="1"/>
    <col min="13068" max="13068" width="14.54296875" style="29" customWidth="1"/>
    <col min="13069" max="13069" width="8.7265625" style="29" customWidth="1"/>
    <col min="13070" max="13070" width="10.453125" style="29" customWidth="1"/>
    <col min="13071" max="13073" width="8.7265625" style="29" customWidth="1"/>
    <col min="13074" max="13074" width="9" style="29"/>
    <col min="13075" max="13076" width="8.7265625" style="29" customWidth="1"/>
    <col min="13077" max="13077" width="4.26953125" style="29" customWidth="1"/>
    <col min="13078" max="13078" width="7" style="29" customWidth="1"/>
    <col min="13079" max="13079" width="4.26953125" style="29" customWidth="1"/>
    <col min="13080" max="13080" width="7.81640625" style="29" customWidth="1"/>
    <col min="13081" max="13297" width="9" style="29"/>
    <col min="13298" max="13298" width="1.453125" style="29" customWidth="1"/>
    <col min="13299" max="13299" width="31.81640625" style="29" customWidth="1"/>
    <col min="13300" max="13300" width="8.1796875" style="29" customWidth="1"/>
    <col min="13301" max="13301" width="9.81640625" style="29" customWidth="1"/>
    <col min="13302" max="13302" width="8.1796875" style="29" customWidth="1"/>
    <col min="13303" max="13303" width="6.54296875" style="29" customWidth="1"/>
    <col min="13304" max="13304" width="14" style="29" customWidth="1"/>
    <col min="13305" max="13305" width="6.81640625" style="29" customWidth="1"/>
    <col min="13306" max="13306" width="8.81640625" style="29" customWidth="1"/>
    <col min="13307" max="13307" width="7.54296875" style="29" customWidth="1"/>
    <col min="13308" max="13308" width="7.26953125" style="29" customWidth="1"/>
    <col min="13309" max="13309" width="7.81640625" style="29" customWidth="1"/>
    <col min="13310" max="13310" width="8.1796875" style="29" customWidth="1"/>
    <col min="13311" max="13312" width="6.81640625" style="29" customWidth="1"/>
    <col min="13313" max="13313" width="8.81640625" style="29" customWidth="1"/>
    <col min="13314" max="13316" width="7.54296875" style="29" customWidth="1"/>
    <col min="13317" max="13318" width="8.1796875" style="29" customWidth="1"/>
    <col min="13319" max="13319" width="6.26953125" style="29" customWidth="1"/>
    <col min="13320" max="13321" width="8.7265625" style="29" customWidth="1"/>
    <col min="13322" max="13322" width="9.54296875" style="29" customWidth="1"/>
    <col min="13323" max="13323" width="8.7265625" style="29" customWidth="1"/>
    <col min="13324" max="13324" width="14.54296875" style="29" customWidth="1"/>
    <col min="13325" max="13325" width="8.7265625" style="29" customWidth="1"/>
    <col min="13326" max="13326" width="10.453125" style="29" customWidth="1"/>
    <col min="13327" max="13329" width="8.7265625" style="29" customWidth="1"/>
    <col min="13330" max="13330" width="9" style="29"/>
    <col min="13331" max="13332" width="8.7265625" style="29" customWidth="1"/>
    <col min="13333" max="13333" width="4.26953125" style="29" customWidth="1"/>
    <col min="13334" max="13334" width="7" style="29" customWidth="1"/>
    <col min="13335" max="13335" width="4.26953125" style="29" customWidth="1"/>
    <col min="13336" max="13336" width="7.81640625" style="29" customWidth="1"/>
    <col min="13337" max="13553" width="9" style="29"/>
    <col min="13554" max="13554" width="1.453125" style="29" customWidth="1"/>
    <col min="13555" max="13555" width="31.81640625" style="29" customWidth="1"/>
    <col min="13556" max="13556" width="8.1796875" style="29" customWidth="1"/>
    <col min="13557" max="13557" width="9.81640625" style="29" customWidth="1"/>
    <col min="13558" max="13558" width="8.1796875" style="29" customWidth="1"/>
    <col min="13559" max="13559" width="6.54296875" style="29" customWidth="1"/>
    <col min="13560" max="13560" width="14" style="29" customWidth="1"/>
    <col min="13561" max="13561" width="6.81640625" style="29" customWidth="1"/>
    <col min="13562" max="13562" width="8.81640625" style="29" customWidth="1"/>
    <col min="13563" max="13563" width="7.54296875" style="29" customWidth="1"/>
    <col min="13564" max="13564" width="7.26953125" style="29" customWidth="1"/>
    <col min="13565" max="13565" width="7.81640625" style="29" customWidth="1"/>
    <col min="13566" max="13566" width="8.1796875" style="29" customWidth="1"/>
    <col min="13567" max="13568" width="6.81640625" style="29" customWidth="1"/>
    <col min="13569" max="13569" width="8.81640625" style="29" customWidth="1"/>
    <col min="13570" max="13572" width="7.54296875" style="29" customWidth="1"/>
    <col min="13573" max="13574" width="8.1796875" style="29" customWidth="1"/>
    <col min="13575" max="13575" width="6.26953125" style="29" customWidth="1"/>
    <col min="13576" max="13577" width="8.7265625" style="29" customWidth="1"/>
    <col min="13578" max="13578" width="9.54296875" style="29" customWidth="1"/>
    <col min="13579" max="13579" width="8.7265625" style="29" customWidth="1"/>
    <col min="13580" max="13580" width="14.54296875" style="29" customWidth="1"/>
    <col min="13581" max="13581" width="8.7265625" style="29" customWidth="1"/>
    <col min="13582" max="13582" width="10.453125" style="29" customWidth="1"/>
    <col min="13583" max="13585" width="8.7265625" style="29" customWidth="1"/>
    <col min="13586" max="13586" width="9" style="29"/>
    <col min="13587" max="13588" width="8.7265625" style="29" customWidth="1"/>
    <col min="13589" max="13589" width="4.26953125" style="29" customWidth="1"/>
    <col min="13590" max="13590" width="7" style="29" customWidth="1"/>
    <col min="13591" max="13591" width="4.26953125" style="29" customWidth="1"/>
    <col min="13592" max="13592" width="7.81640625" style="29" customWidth="1"/>
    <col min="13593" max="13809" width="9" style="29"/>
    <col min="13810" max="13810" width="1.453125" style="29" customWidth="1"/>
    <col min="13811" max="13811" width="31.81640625" style="29" customWidth="1"/>
    <col min="13812" max="13812" width="8.1796875" style="29" customWidth="1"/>
    <col min="13813" max="13813" width="9.81640625" style="29" customWidth="1"/>
    <col min="13814" max="13814" width="8.1796875" style="29" customWidth="1"/>
    <col min="13815" max="13815" width="6.54296875" style="29" customWidth="1"/>
    <col min="13816" max="13816" width="14" style="29" customWidth="1"/>
    <col min="13817" max="13817" width="6.81640625" style="29" customWidth="1"/>
    <col min="13818" max="13818" width="8.81640625" style="29" customWidth="1"/>
    <col min="13819" max="13819" width="7.54296875" style="29" customWidth="1"/>
    <col min="13820" max="13820" width="7.26953125" style="29" customWidth="1"/>
    <col min="13821" max="13821" width="7.81640625" style="29" customWidth="1"/>
    <col min="13822" max="13822" width="8.1796875" style="29" customWidth="1"/>
    <col min="13823" max="13824" width="6.81640625" style="29" customWidth="1"/>
    <col min="13825" max="13825" width="8.81640625" style="29" customWidth="1"/>
    <col min="13826" max="13828" width="7.54296875" style="29" customWidth="1"/>
    <col min="13829" max="13830" width="8.1796875" style="29" customWidth="1"/>
    <col min="13831" max="13831" width="6.26953125" style="29" customWidth="1"/>
    <col min="13832" max="13833" width="8.7265625" style="29" customWidth="1"/>
    <col min="13834" max="13834" width="9.54296875" style="29" customWidth="1"/>
    <col min="13835" max="13835" width="8.7265625" style="29" customWidth="1"/>
    <col min="13836" max="13836" width="14.54296875" style="29" customWidth="1"/>
    <col min="13837" max="13837" width="8.7265625" style="29" customWidth="1"/>
    <col min="13838" max="13838" width="10.453125" style="29" customWidth="1"/>
    <col min="13839" max="13841" width="8.7265625" style="29" customWidth="1"/>
    <col min="13842" max="13842" width="9" style="29"/>
    <col min="13843" max="13844" width="8.7265625" style="29" customWidth="1"/>
    <col min="13845" max="13845" width="4.26953125" style="29" customWidth="1"/>
    <col min="13846" max="13846" width="7" style="29" customWidth="1"/>
    <col min="13847" max="13847" width="4.26953125" style="29" customWidth="1"/>
    <col min="13848" max="13848" width="7.81640625" style="29" customWidth="1"/>
    <col min="13849" max="14065" width="9" style="29"/>
    <col min="14066" max="14066" width="1.453125" style="29" customWidth="1"/>
    <col min="14067" max="14067" width="31.81640625" style="29" customWidth="1"/>
    <col min="14068" max="14068" width="8.1796875" style="29" customWidth="1"/>
    <col min="14069" max="14069" width="9.81640625" style="29" customWidth="1"/>
    <col min="14070" max="14070" width="8.1796875" style="29" customWidth="1"/>
    <col min="14071" max="14071" width="6.54296875" style="29" customWidth="1"/>
    <col min="14072" max="14072" width="14" style="29" customWidth="1"/>
    <col min="14073" max="14073" width="6.81640625" style="29" customWidth="1"/>
    <col min="14074" max="14074" width="8.81640625" style="29" customWidth="1"/>
    <col min="14075" max="14075" width="7.54296875" style="29" customWidth="1"/>
    <col min="14076" max="14076" width="7.26953125" style="29" customWidth="1"/>
    <col min="14077" max="14077" width="7.81640625" style="29" customWidth="1"/>
    <col min="14078" max="14078" width="8.1796875" style="29" customWidth="1"/>
    <col min="14079" max="14080" width="6.81640625" style="29" customWidth="1"/>
    <col min="14081" max="14081" width="8.81640625" style="29" customWidth="1"/>
    <col min="14082" max="14084" width="7.54296875" style="29" customWidth="1"/>
    <col min="14085" max="14086" width="8.1796875" style="29" customWidth="1"/>
    <col min="14087" max="14087" width="6.26953125" style="29" customWidth="1"/>
    <col min="14088" max="14089" width="8.7265625" style="29" customWidth="1"/>
    <col min="14090" max="14090" width="9.54296875" style="29" customWidth="1"/>
    <col min="14091" max="14091" width="8.7265625" style="29" customWidth="1"/>
    <col min="14092" max="14092" width="14.54296875" style="29" customWidth="1"/>
    <col min="14093" max="14093" width="8.7265625" style="29" customWidth="1"/>
    <col min="14094" max="14094" width="10.453125" style="29" customWidth="1"/>
    <col min="14095" max="14097" width="8.7265625" style="29" customWidth="1"/>
    <col min="14098" max="14098" width="9" style="29"/>
    <col min="14099" max="14100" width="8.7265625" style="29" customWidth="1"/>
    <col min="14101" max="14101" width="4.26953125" style="29" customWidth="1"/>
    <col min="14102" max="14102" width="7" style="29" customWidth="1"/>
    <col min="14103" max="14103" width="4.26953125" style="29" customWidth="1"/>
    <col min="14104" max="14104" width="7.81640625" style="29" customWidth="1"/>
    <col min="14105" max="14321" width="9" style="29"/>
    <col min="14322" max="14322" width="1.453125" style="29" customWidth="1"/>
    <col min="14323" max="14323" width="31.81640625" style="29" customWidth="1"/>
    <col min="14324" max="14324" width="8.1796875" style="29" customWidth="1"/>
    <col min="14325" max="14325" width="9.81640625" style="29" customWidth="1"/>
    <col min="14326" max="14326" width="8.1796875" style="29" customWidth="1"/>
    <col min="14327" max="14327" width="6.54296875" style="29" customWidth="1"/>
    <col min="14328" max="14328" width="14" style="29" customWidth="1"/>
    <col min="14329" max="14329" width="6.81640625" style="29" customWidth="1"/>
    <col min="14330" max="14330" width="8.81640625" style="29" customWidth="1"/>
    <col min="14331" max="14331" width="7.54296875" style="29" customWidth="1"/>
    <col min="14332" max="14332" width="7.26953125" style="29" customWidth="1"/>
    <col min="14333" max="14333" width="7.81640625" style="29" customWidth="1"/>
    <col min="14334" max="14334" width="8.1796875" style="29" customWidth="1"/>
    <col min="14335" max="14336" width="6.81640625" style="29" customWidth="1"/>
    <col min="14337" max="14337" width="8.81640625" style="29" customWidth="1"/>
    <col min="14338" max="14340" width="7.54296875" style="29" customWidth="1"/>
    <col min="14341" max="14342" width="8.1796875" style="29" customWidth="1"/>
    <col min="14343" max="14343" width="6.26953125" style="29" customWidth="1"/>
    <col min="14344" max="14345" width="8.7265625" style="29" customWidth="1"/>
    <col min="14346" max="14346" width="9.54296875" style="29" customWidth="1"/>
    <col min="14347" max="14347" width="8.7265625" style="29" customWidth="1"/>
    <col min="14348" max="14348" width="14.54296875" style="29" customWidth="1"/>
    <col min="14349" max="14349" width="8.7265625" style="29" customWidth="1"/>
    <col min="14350" max="14350" width="10.453125" style="29" customWidth="1"/>
    <col min="14351" max="14353" width="8.7265625" style="29" customWidth="1"/>
    <col min="14354" max="14354" width="9" style="29"/>
    <col min="14355" max="14356" width="8.7265625" style="29" customWidth="1"/>
    <col min="14357" max="14357" width="4.26953125" style="29" customWidth="1"/>
    <col min="14358" max="14358" width="7" style="29" customWidth="1"/>
    <col min="14359" max="14359" width="4.26953125" style="29" customWidth="1"/>
    <col min="14360" max="14360" width="7.81640625" style="29" customWidth="1"/>
    <col min="14361" max="14577" width="9" style="29"/>
    <col min="14578" max="14578" width="1.453125" style="29" customWidth="1"/>
    <col min="14579" max="14579" width="31.81640625" style="29" customWidth="1"/>
    <col min="14580" max="14580" width="8.1796875" style="29" customWidth="1"/>
    <col min="14581" max="14581" width="9.81640625" style="29" customWidth="1"/>
    <col min="14582" max="14582" width="8.1796875" style="29" customWidth="1"/>
    <col min="14583" max="14583" width="6.54296875" style="29" customWidth="1"/>
    <col min="14584" max="14584" width="14" style="29" customWidth="1"/>
    <col min="14585" max="14585" width="6.81640625" style="29" customWidth="1"/>
    <col min="14586" max="14586" width="8.81640625" style="29" customWidth="1"/>
    <col min="14587" max="14587" width="7.54296875" style="29" customWidth="1"/>
    <col min="14588" max="14588" width="7.26953125" style="29" customWidth="1"/>
    <col min="14589" max="14589" width="7.81640625" style="29" customWidth="1"/>
    <col min="14590" max="14590" width="8.1796875" style="29" customWidth="1"/>
    <col min="14591" max="14592" width="6.81640625" style="29" customWidth="1"/>
    <col min="14593" max="14593" width="8.81640625" style="29" customWidth="1"/>
    <col min="14594" max="14596" width="7.54296875" style="29" customWidth="1"/>
    <col min="14597" max="14598" width="8.1796875" style="29" customWidth="1"/>
    <col min="14599" max="14599" width="6.26953125" style="29" customWidth="1"/>
    <col min="14600" max="14601" width="8.7265625" style="29" customWidth="1"/>
    <col min="14602" max="14602" width="9.54296875" style="29" customWidth="1"/>
    <col min="14603" max="14603" width="8.7265625" style="29" customWidth="1"/>
    <col min="14604" max="14604" width="14.54296875" style="29" customWidth="1"/>
    <col min="14605" max="14605" width="8.7265625" style="29" customWidth="1"/>
    <col min="14606" max="14606" width="10.453125" style="29" customWidth="1"/>
    <col min="14607" max="14609" width="8.7265625" style="29" customWidth="1"/>
    <col min="14610" max="14610" width="9" style="29"/>
    <col min="14611" max="14612" width="8.7265625" style="29" customWidth="1"/>
    <col min="14613" max="14613" width="4.26953125" style="29" customWidth="1"/>
    <col min="14614" max="14614" width="7" style="29" customWidth="1"/>
    <col min="14615" max="14615" width="4.26953125" style="29" customWidth="1"/>
    <col min="14616" max="14616" width="7.81640625" style="29" customWidth="1"/>
    <col min="14617" max="14833" width="9" style="29"/>
    <col min="14834" max="14834" width="1.453125" style="29" customWidth="1"/>
    <col min="14835" max="14835" width="31.81640625" style="29" customWidth="1"/>
    <col min="14836" max="14836" width="8.1796875" style="29" customWidth="1"/>
    <col min="14837" max="14837" width="9.81640625" style="29" customWidth="1"/>
    <col min="14838" max="14838" width="8.1796875" style="29" customWidth="1"/>
    <col min="14839" max="14839" width="6.54296875" style="29" customWidth="1"/>
    <col min="14840" max="14840" width="14" style="29" customWidth="1"/>
    <col min="14841" max="14841" width="6.81640625" style="29" customWidth="1"/>
    <col min="14842" max="14842" width="8.81640625" style="29" customWidth="1"/>
    <col min="14843" max="14843" width="7.54296875" style="29" customWidth="1"/>
    <col min="14844" max="14844" width="7.26953125" style="29" customWidth="1"/>
    <col min="14845" max="14845" width="7.81640625" style="29" customWidth="1"/>
    <col min="14846" max="14846" width="8.1796875" style="29" customWidth="1"/>
    <col min="14847" max="14848" width="6.81640625" style="29" customWidth="1"/>
    <col min="14849" max="14849" width="8.81640625" style="29" customWidth="1"/>
    <col min="14850" max="14852" width="7.54296875" style="29" customWidth="1"/>
    <col min="14853" max="14854" width="8.1796875" style="29" customWidth="1"/>
    <col min="14855" max="14855" width="6.26953125" style="29" customWidth="1"/>
    <col min="14856" max="14857" width="8.7265625" style="29" customWidth="1"/>
    <col min="14858" max="14858" width="9.54296875" style="29" customWidth="1"/>
    <col min="14859" max="14859" width="8.7265625" style="29" customWidth="1"/>
    <col min="14860" max="14860" width="14.54296875" style="29" customWidth="1"/>
    <col min="14861" max="14861" width="8.7265625" style="29" customWidth="1"/>
    <col min="14862" max="14862" width="10.453125" style="29" customWidth="1"/>
    <col min="14863" max="14865" width="8.7265625" style="29" customWidth="1"/>
    <col min="14866" max="14866" width="9" style="29"/>
    <col min="14867" max="14868" width="8.7265625" style="29" customWidth="1"/>
    <col min="14869" max="14869" width="4.26953125" style="29" customWidth="1"/>
    <col min="14870" max="14870" width="7" style="29" customWidth="1"/>
    <col min="14871" max="14871" width="4.26953125" style="29" customWidth="1"/>
    <col min="14872" max="14872" width="7.81640625" style="29" customWidth="1"/>
    <col min="14873" max="15089" width="9" style="29"/>
    <col min="15090" max="15090" width="1.453125" style="29" customWidth="1"/>
    <col min="15091" max="15091" width="31.81640625" style="29" customWidth="1"/>
    <col min="15092" max="15092" width="8.1796875" style="29" customWidth="1"/>
    <col min="15093" max="15093" width="9.81640625" style="29" customWidth="1"/>
    <col min="15094" max="15094" width="8.1796875" style="29" customWidth="1"/>
    <col min="15095" max="15095" width="6.54296875" style="29" customWidth="1"/>
    <col min="15096" max="15096" width="14" style="29" customWidth="1"/>
    <col min="15097" max="15097" width="6.81640625" style="29" customWidth="1"/>
    <col min="15098" max="15098" width="8.81640625" style="29" customWidth="1"/>
    <col min="15099" max="15099" width="7.54296875" style="29" customWidth="1"/>
    <col min="15100" max="15100" width="7.26953125" style="29" customWidth="1"/>
    <col min="15101" max="15101" width="7.81640625" style="29" customWidth="1"/>
    <col min="15102" max="15102" width="8.1796875" style="29" customWidth="1"/>
    <col min="15103" max="15104" width="6.81640625" style="29" customWidth="1"/>
    <col min="15105" max="15105" width="8.81640625" style="29" customWidth="1"/>
    <col min="15106" max="15108" width="7.54296875" style="29" customWidth="1"/>
    <col min="15109" max="15110" width="8.1796875" style="29" customWidth="1"/>
    <col min="15111" max="15111" width="6.26953125" style="29" customWidth="1"/>
    <col min="15112" max="15113" width="8.7265625" style="29" customWidth="1"/>
    <col min="15114" max="15114" width="9.54296875" style="29" customWidth="1"/>
    <col min="15115" max="15115" width="8.7265625" style="29" customWidth="1"/>
    <col min="15116" max="15116" width="14.54296875" style="29" customWidth="1"/>
    <col min="15117" max="15117" width="8.7265625" style="29" customWidth="1"/>
    <col min="15118" max="15118" width="10.453125" style="29" customWidth="1"/>
    <col min="15119" max="15121" width="8.7265625" style="29" customWidth="1"/>
    <col min="15122" max="15122" width="9" style="29"/>
    <col min="15123" max="15124" width="8.7265625" style="29" customWidth="1"/>
    <col min="15125" max="15125" width="4.26953125" style="29" customWidth="1"/>
    <col min="15126" max="15126" width="7" style="29" customWidth="1"/>
    <col min="15127" max="15127" width="4.26953125" style="29" customWidth="1"/>
    <col min="15128" max="15128" width="7.81640625" style="29" customWidth="1"/>
    <col min="15129" max="15345" width="9" style="29"/>
    <col min="15346" max="15346" width="1.453125" style="29" customWidth="1"/>
    <col min="15347" max="15347" width="31.81640625" style="29" customWidth="1"/>
    <col min="15348" max="15348" width="8.1796875" style="29" customWidth="1"/>
    <col min="15349" max="15349" width="9.81640625" style="29" customWidth="1"/>
    <col min="15350" max="15350" width="8.1796875" style="29" customWidth="1"/>
    <col min="15351" max="15351" width="6.54296875" style="29" customWidth="1"/>
    <col min="15352" max="15352" width="14" style="29" customWidth="1"/>
    <col min="15353" max="15353" width="6.81640625" style="29" customWidth="1"/>
    <col min="15354" max="15354" width="8.81640625" style="29" customWidth="1"/>
    <col min="15355" max="15355" width="7.54296875" style="29" customWidth="1"/>
    <col min="15356" max="15356" width="7.26953125" style="29" customWidth="1"/>
    <col min="15357" max="15357" width="7.81640625" style="29" customWidth="1"/>
    <col min="15358" max="15358" width="8.1796875" style="29" customWidth="1"/>
    <col min="15359" max="15360" width="6.81640625" style="29" customWidth="1"/>
    <col min="15361" max="15361" width="8.81640625" style="29" customWidth="1"/>
    <col min="15362" max="15364" width="7.54296875" style="29" customWidth="1"/>
    <col min="15365" max="15366" width="8.1796875" style="29" customWidth="1"/>
    <col min="15367" max="15367" width="6.26953125" style="29" customWidth="1"/>
    <col min="15368" max="15369" width="8.7265625" style="29" customWidth="1"/>
    <col min="15370" max="15370" width="9.54296875" style="29" customWidth="1"/>
    <col min="15371" max="15371" width="8.7265625" style="29" customWidth="1"/>
    <col min="15372" max="15372" width="14.54296875" style="29" customWidth="1"/>
    <col min="15373" max="15373" width="8.7265625" style="29" customWidth="1"/>
    <col min="15374" max="15374" width="10.453125" style="29" customWidth="1"/>
    <col min="15375" max="15377" width="8.7265625" style="29" customWidth="1"/>
    <col min="15378" max="15378" width="9" style="29"/>
    <col min="15379" max="15380" width="8.7265625" style="29" customWidth="1"/>
    <col min="15381" max="15381" width="4.26953125" style="29" customWidth="1"/>
    <col min="15382" max="15382" width="7" style="29" customWidth="1"/>
    <col min="15383" max="15383" width="4.26953125" style="29" customWidth="1"/>
    <col min="15384" max="15384" width="7.81640625" style="29" customWidth="1"/>
    <col min="15385" max="15601" width="9" style="29"/>
    <col min="15602" max="15602" width="1.453125" style="29" customWidth="1"/>
    <col min="15603" max="15603" width="31.81640625" style="29" customWidth="1"/>
    <col min="15604" max="15604" width="8.1796875" style="29" customWidth="1"/>
    <col min="15605" max="15605" width="9.81640625" style="29" customWidth="1"/>
    <col min="15606" max="15606" width="8.1796875" style="29" customWidth="1"/>
    <col min="15607" max="15607" width="6.54296875" style="29" customWidth="1"/>
    <col min="15608" max="15608" width="14" style="29" customWidth="1"/>
    <col min="15609" max="15609" width="6.81640625" style="29" customWidth="1"/>
    <col min="15610" max="15610" width="8.81640625" style="29" customWidth="1"/>
    <col min="15611" max="15611" width="7.54296875" style="29" customWidth="1"/>
    <col min="15612" max="15612" width="7.26953125" style="29" customWidth="1"/>
    <col min="15613" max="15613" width="7.81640625" style="29" customWidth="1"/>
    <col min="15614" max="15614" width="8.1796875" style="29" customWidth="1"/>
    <col min="15615" max="15616" width="6.81640625" style="29" customWidth="1"/>
    <col min="15617" max="15617" width="8.81640625" style="29" customWidth="1"/>
    <col min="15618" max="15620" width="7.54296875" style="29" customWidth="1"/>
    <col min="15621" max="15622" width="8.1796875" style="29" customWidth="1"/>
    <col min="15623" max="15623" width="6.26953125" style="29" customWidth="1"/>
    <col min="15624" max="15625" width="8.7265625" style="29" customWidth="1"/>
    <col min="15626" max="15626" width="9.54296875" style="29" customWidth="1"/>
    <col min="15627" max="15627" width="8.7265625" style="29" customWidth="1"/>
    <col min="15628" max="15628" width="14.54296875" style="29" customWidth="1"/>
    <col min="15629" max="15629" width="8.7265625" style="29" customWidth="1"/>
    <col min="15630" max="15630" width="10.453125" style="29" customWidth="1"/>
    <col min="15631" max="15633" width="8.7265625" style="29" customWidth="1"/>
    <col min="15634" max="15634" width="9" style="29"/>
    <col min="15635" max="15636" width="8.7265625" style="29" customWidth="1"/>
    <col min="15637" max="15637" width="4.26953125" style="29" customWidth="1"/>
    <col min="15638" max="15638" width="7" style="29" customWidth="1"/>
    <col min="15639" max="15639" width="4.26953125" style="29" customWidth="1"/>
    <col min="15640" max="15640" width="7.81640625" style="29" customWidth="1"/>
    <col min="15641" max="15857" width="9" style="29"/>
    <col min="15858" max="15858" width="1.453125" style="29" customWidth="1"/>
    <col min="15859" max="15859" width="31.81640625" style="29" customWidth="1"/>
    <col min="15860" max="15860" width="8.1796875" style="29" customWidth="1"/>
    <col min="15861" max="15861" width="9.81640625" style="29" customWidth="1"/>
    <col min="15862" max="15862" width="8.1796875" style="29" customWidth="1"/>
    <col min="15863" max="15863" width="6.54296875" style="29" customWidth="1"/>
    <col min="15864" max="15864" width="14" style="29" customWidth="1"/>
    <col min="15865" max="15865" width="6.81640625" style="29" customWidth="1"/>
    <col min="15866" max="15866" width="8.81640625" style="29" customWidth="1"/>
    <col min="15867" max="15867" width="7.54296875" style="29" customWidth="1"/>
    <col min="15868" max="15868" width="7.26953125" style="29" customWidth="1"/>
    <col min="15869" max="15869" width="7.81640625" style="29" customWidth="1"/>
    <col min="15870" max="15870" width="8.1796875" style="29" customWidth="1"/>
    <col min="15871" max="15872" width="6.81640625" style="29" customWidth="1"/>
    <col min="15873" max="15873" width="8.81640625" style="29" customWidth="1"/>
    <col min="15874" max="15876" width="7.54296875" style="29" customWidth="1"/>
    <col min="15877" max="15878" width="8.1796875" style="29" customWidth="1"/>
    <col min="15879" max="15879" width="6.26953125" style="29" customWidth="1"/>
    <col min="15880" max="15881" width="8.7265625" style="29" customWidth="1"/>
    <col min="15882" max="15882" width="9.54296875" style="29" customWidth="1"/>
    <col min="15883" max="15883" width="8.7265625" style="29" customWidth="1"/>
    <col min="15884" max="15884" width="14.54296875" style="29" customWidth="1"/>
    <col min="15885" max="15885" width="8.7265625" style="29" customWidth="1"/>
    <col min="15886" max="15886" width="10.453125" style="29" customWidth="1"/>
    <col min="15887" max="15889" width="8.7265625" style="29" customWidth="1"/>
    <col min="15890" max="15890" width="9" style="29"/>
    <col min="15891" max="15892" width="8.7265625" style="29" customWidth="1"/>
    <col min="15893" max="15893" width="4.26953125" style="29" customWidth="1"/>
    <col min="15894" max="15894" width="7" style="29" customWidth="1"/>
    <col min="15895" max="15895" width="4.26953125" style="29" customWidth="1"/>
    <col min="15896" max="15896" width="7.81640625" style="29" customWidth="1"/>
    <col min="15897" max="16113" width="9" style="29"/>
    <col min="16114" max="16114" width="1.453125" style="29" customWidth="1"/>
    <col min="16115" max="16115" width="31.81640625" style="29" customWidth="1"/>
    <col min="16116" max="16116" width="8.1796875" style="29" customWidth="1"/>
    <col min="16117" max="16117" width="9.81640625" style="29" customWidth="1"/>
    <col min="16118" max="16118" width="8.1796875" style="29" customWidth="1"/>
    <col min="16119" max="16119" width="6.54296875" style="29" customWidth="1"/>
    <col min="16120" max="16120" width="14" style="29" customWidth="1"/>
    <col min="16121" max="16121" width="6.81640625" style="29" customWidth="1"/>
    <col min="16122" max="16122" width="8.81640625" style="29" customWidth="1"/>
    <col min="16123" max="16123" width="7.54296875" style="29" customWidth="1"/>
    <col min="16124" max="16124" width="7.26953125" style="29" customWidth="1"/>
    <col min="16125" max="16125" width="7.81640625" style="29" customWidth="1"/>
    <col min="16126" max="16126" width="8.1796875" style="29" customWidth="1"/>
    <col min="16127" max="16128" width="6.81640625" style="29" customWidth="1"/>
    <col min="16129" max="16129" width="8.81640625" style="29" customWidth="1"/>
    <col min="16130" max="16132" width="7.54296875" style="29" customWidth="1"/>
    <col min="16133" max="16134" width="8.1796875" style="29" customWidth="1"/>
    <col min="16135" max="16135" width="6.26953125" style="29" customWidth="1"/>
    <col min="16136" max="16137" width="8.7265625" style="29" customWidth="1"/>
    <col min="16138" max="16138" width="9.54296875" style="29" customWidth="1"/>
    <col min="16139" max="16139" width="8.7265625" style="29" customWidth="1"/>
    <col min="16140" max="16140" width="14.54296875" style="29" customWidth="1"/>
    <col min="16141" max="16141" width="8.7265625" style="29" customWidth="1"/>
    <col min="16142" max="16142" width="10.453125" style="29" customWidth="1"/>
    <col min="16143" max="16145" width="8.7265625" style="29" customWidth="1"/>
    <col min="16146" max="16146" width="9" style="29"/>
    <col min="16147" max="16148" width="8.7265625" style="29" customWidth="1"/>
    <col min="16149" max="16149" width="4.26953125" style="29" customWidth="1"/>
    <col min="16150" max="16150" width="7" style="29" customWidth="1"/>
    <col min="16151" max="16151" width="4.26953125" style="29" customWidth="1"/>
    <col min="16152" max="16152" width="7.81640625" style="29" customWidth="1"/>
    <col min="16153" max="16384" width="9" style="29"/>
  </cols>
  <sheetData>
    <row r="1" spans="1:43" ht="14.15" hidden="1" customHeight="1">
      <c r="B1" s="33"/>
      <c r="V1" s="297"/>
      <c r="W1" s="297"/>
    </row>
    <row r="2" spans="1:43" ht="14.15" hidden="1" customHeight="1">
      <c r="A2" s="298" t="s">
        <v>44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80"/>
      <c r="Y2" s="80"/>
      <c r="Z2" s="80"/>
      <c r="AA2" s="80"/>
      <c r="AB2" s="80"/>
      <c r="AC2" s="80"/>
      <c r="AD2" s="80"/>
      <c r="AE2" s="80"/>
    </row>
    <row r="3" spans="1:43" ht="14.15" hidden="1" customHeight="1">
      <c r="A3" s="299" t="e">
        <f>#REF!</f>
        <v>#REF!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80"/>
      <c r="Y3" s="80"/>
      <c r="Z3" s="80"/>
      <c r="AA3" s="80"/>
      <c r="AB3" s="80"/>
      <c r="AC3" s="80"/>
      <c r="AD3" s="80"/>
      <c r="AE3" s="80"/>
    </row>
    <row r="4" spans="1:43" ht="14.15" customHeight="1">
      <c r="A4" s="30"/>
      <c r="B4" s="263" t="s">
        <v>294</v>
      </c>
      <c r="C4" s="34"/>
      <c r="D4" s="34"/>
      <c r="E4" s="34"/>
      <c r="F4" s="34"/>
      <c r="G4" s="34"/>
      <c r="H4" s="300"/>
      <c r="I4" s="300"/>
      <c r="J4" s="300"/>
      <c r="K4" s="72"/>
      <c r="L4" s="34"/>
      <c r="M4" s="73"/>
      <c r="N4" s="74"/>
      <c r="O4" s="75" t="s">
        <v>45</v>
      </c>
      <c r="P4" s="75"/>
      <c r="Q4" s="75"/>
      <c r="R4" s="76"/>
      <c r="S4" s="72"/>
      <c r="T4" s="261">
        <v>97312</v>
      </c>
      <c r="U4" s="261" t="s">
        <v>291</v>
      </c>
      <c r="V4" s="72"/>
      <c r="W4" s="72"/>
      <c r="X4" s="80"/>
      <c r="Y4" s="280" t="s">
        <v>46</v>
      </c>
      <c r="Z4" s="280"/>
      <c r="AA4" s="280"/>
      <c r="AB4" s="280"/>
      <c r="AC4" s="280"/>
      <c r="AD4" s="280"/>
      <c r="AE4" s="280"/>
    </row>
    <row r="5" spans="1:43" ht="14.15" customHeight="1">
      <c r="A5" s="281" t="s">
        <v>0</v>
      </c>
      <c r="B5" s="282"/>
      <c r="C5" s="285" t="s">
        <v>47</v>
      </c>
      <c r="D5" s="285"/>
      <c r="E5" s="286" t="s">
        <v>38</v>
      </c>
      <c r="F5" s="288" t="s">
        <v>48</v>
      </c>
      <c r="G5" s="35" t="s">
        <v>49</v>
      </c>
      <c r="H5" s="288" t="s">
        <v>50</v>
      </c>
      <c r="I5" s="35" t="s">
        <v>51</v>
      </c>
      <c r="J5" s="310" t="s">
        <v>52</v>
      </c>
      <c r="K5" s="311"/>
      <c r="L5" s="311"/>
      <c r="M5" s="311"/>
      <c r="N5" s="311"/>
      <c r="O5" s="311"/>
      <c r="P5" s="311"/>
      <c r="Q5" s="311"/>
      <c r="R5" s="312"/>
      <c r="S5" s="313" t="s">
        <v>53</v>
      </c>
      <c r="T5" s="314"/>
      <c r="U5" s="314"/>
      <c r="V5" s="314"/>
      <c r="W5" s="315"/>
      <c r="X5" s="81"/>
      <c r="Y5" s="82" t="s">
        <v>51</v>
      </c>
      <c r="Z5" s="316" t="s">
        <v>54</v>
      </c>
      <c r="AA5" s="317"/>
      <c r="AB5" s="317"/>
      <c r="AC5" s="317"/>
      <c r="AD5" s="317"/>
      <c r="AE5" s="318"/>
      <c r="AF5" s="130"/>
      <c r="AG5" s="131"/>
      <c r="AH5" s="131"/>
      <c r="AI5" s="131"/>
      <c r="AJ5" s="131"/>
      <c r="AK5" s="131"/>
      <c r="AL5" s="131"/>
      <c r="AM5" s="131"/>
      <c r="AN5" s="131"/>
      <c r="AO5" s="155"/>
    </row>
    <row r="6" spans="1:43" ht="14.15" customHeight="1">
      <c r="A6" s="283"/>
      <c r="B6" s="284"/>
      <c r="C6" s="290" t="s">
        <v>55</v>
      </c>
      <c r="D6" s="291"/>
      <c r="E6" s="287"/>
      <c r="F6" s="289"/>
      <c r="G6" s="37" t="s">
        <v>56</v>
      </c>
      <c r="H6" s="289"/>
      <c r="I6" s="37" t="s">
        <v>57</v>
      </c>
      <c r="J6" s="293" t="s">
        <v>58</v>
      </c>
      <c r="K6" s="293" t="s">
        <v>59</v>
      </c>
      <c r="L6" s="292" t="s">
        <v>60</v>
      </c>
      <c r="M6" s="292"/>
      <c r="N6" s="293" t="s">
        <v>61</v>
      </c>
      <c r="O6" s="319" t="s">
        <v>62</v>
      </c>
      <c r="P6" s="340" t="s">
        <v>311</v>
      </c>
      <c r="Q6" s="343" t="s">
        <v>310</v>
      </c>
      <c r="R6" s="77" t="s">
        <v>63</v>
      </c>
      <c r="S6" s="321" t="s">
        <v>64</v>
      </c>
      <c r="T6" s="322"/>
      <c r="U6" s="322"/>
      <c r="V6" s="322"/>
      <c r="W6" s="323"/>
      <c r="X6" s="83"/>
      <c r="Y6" s="84" t="s">
        <v>57</v>
      </c>
      <c r="Z6" s="324" t="s">
        <v>58</v>
      </c>
      <c r="AA6" s="324" t="s">
        <v>59</v>
      </c>
      <c r="AB6" s="326" t="s">
        <v>60</v>
      </c>
      <c r="AC6" s="326"/>
      <c r="AD6" s="324" t="s">
        <v>61</v>
      </c>
      <c r="AE6" s="133" t="s">
        <v>63</v>
      </c>
      <c r="AF6" s="134"/>
      <c r="AO6" s="156"/>
    </row>
    <row r="7" spans="1:43" ht="14.15" customHeight="1">
      <c r="A7" s="283"/>
      <c r="B7" s="284"/>
      <c r="C7" s="38" t="s">
        <v>65</v>
      </c>
      <c r="D7" s="38" t="s">
        <v>66</v>
      </c>
      <c r="E7" s="39" t="s">
        <v>67</v>
      </c>
      <c r="F7" s="289"/>
      <c r="G7" s="40" t="s">
        <v>68</v>
      </c>
      <c r="H7" s="289"/>
      <c r="I7" s="37" t="s">
        <v>69</v>
      </c>
      <c r="J7" s="289"/>
      <c r="K7" s="289"/>
      <c r="L7" s="295" t="s">
        <v>70</v>
      </c>
      <c r="M7" s="296"/>
      <c r="N7" s="294"/>
      <c r="O7" s="320"/>
      <c r="P7" s="341"/>
      <c r="Q7" s="344"/>
      <c r="R7" s="37" t="s">
        <v>71</v>
      </c>
      <c r="S7" s="328" t="s">
        <v>72</v>
      </c>
      <c r="T7" s="85" t="s">
        <v>73</v>
      </c>
      <c r="U7" s="38" t="s">
        <v>74</v>
      </c>
      <c r="V7" s="85" t="s">
        <v>75</v>
      </c>
      <c r="W7" s="86" t="s">
        <v>76</v>
      </c>
      <c r="X7" s="83"/>
      <c r="Y7" s="84" t="s">
        <v>69</v>
      </c>
      <c r="Z7" s="325"/>
      <c r="AA7" s="325"/>
      <c r="AB7" s="346" t="s">
        <v>70</v>
      </c>
      <c r="AC7" s="347"/>
      <c r="AD7" s="327"/>
      <c r="AE7" s="135" t="s">
        <v>71</v>
      </c>
      <c r="AF7" s="134"/>
      <c r="AO7" s="156"/>
    </row>
    <row r="8" spans="1:43" ht="14.15" customHeight="1">
      <c r="A8" s="337" t="s">
        <v>1</v>
      </c>
      <c r="B8" s="338"/>
      <c r="C8" s="39" t="s">
        <v>77</v>
      </c>
      <c r="D8" s="39" t="s">
        <v>78</v>
      </c>
      <c r="E8" s="39" t="s">
        <v>79</v>
      </c>
      <c r="F8" s="303" t="s">
        <v>80</v>
      </c>
      <c r="G8" s="40" t="s">
        <v>81</v>
      </c>
      <c r="H8" s="303" t="s">
        <v>82</v>
      </c>
      <c r="I8" s="40" t="s">
        <v>83</v>
      </c>
      <c r="J8" s="303" t="s">
        <v>84</v>
      </c>
      <c r="K8" s="303" t="s">
        <v>85</v>
      </c>
      <c r="L8" s="339" t="s">
        <v>71</v>
      </c>
      <c r="M8" s="77" t="s">
        <v>86</v>
      </c>
      <c r="N8" s="303" t="s">
        <v>87</v>
      </c>
      <c r="O8" s="301" t="s">
        <v>88</v>
      </c>
      <c r="P8" s="341"/>
      <c r="Q8" s="344"/>
      <c r="R8" s="303" t="s">
        <v>89</v>
      </c>
      <c r="S8" s="329"/>
      <c r="T8" s="87" t="s">
        <v>90</v>
      </c>
      <c r="U8" s="39" t="s">
        <v>91</v>
      </c>
      <c r="V8" s="88" t="s">
        <v>92</v>
      </c>
      <c r="W8" s="89" t="s">
        <v>93</v>
      </c>
      <c r="X8" s="90"/>
      <c r="Y8" s="91" t="s">
        <v>83</v>
      </c>
      <c r="Z8" s="332" t="s">
        <v>84</v>
      </c>
      <c r="AA8" s="332" t="s">
        <v>85</v>
      </c>
      <c r="AB8" s="334" t="s">
        <v>71</v>
      </c>
      <c r="AC8" s="132" t="s">
        <v>86</v>
      </c>
      <c r="AD8" s="332" t="s">
        <v>87</v>
      </c>
      <c r="AE8" s="308" t="s">
        <v>89</v>
      </c>
      <c r="AF8" s="134"/>
      <c r="AO8" s="156"/>
    </row>
    <row r="9" spans="1:43" ht="14.15" customHeight="1">
      <c r="A9" s="337"/>
      <c r="B9" s="338"/>
      <c r="C9" s="41"/>
      <c r="D9" s="41"/>
      <c r="E9" s="39" t="s">
        <v>94</v>
      </c>
      <c r="F9" s="303"/>
      <c r="G9" s="40" t="s">
        <v>95</v>
      </c>
      <c r="H9" s="303"/>
      <c r="I9" s="40" t="s">
        <v>96</v>
      </c>
      <c r="J9" s="303"/>
      <c r="K9" s="303"/>
      <c r="L9" s="293"/>
      <c r="M9" s="37" t="s">
        <v>71</v>
      </c>
      <c r="N9" s="303"/>
      <c r="O9" s="301"/>
      <c r="P9" s="341"/>
      <c r="Q9" s="344"/>
      <c r="R9" s="303"/>
      <c r="S9" s="335" t="s">
        <v>97</v>
      </c>
      <c r="T9" s="88" t="s">
        <v>98</v>
      </c>
      <c r="U9" s="41" t="s">
        <v>99</v>
      </c>
      <c r="V9" s="87" t="s">
        <v>100</v>
      </c>
      <c r="W9" s="92" t="s">
        <v>100</v>
      </c>
      <c r="X9" s="90"/>
      <c r="Y9" s="91" t="s">
        <v>96</v>
      </c>
      <c r="Z9" s="332"/>
      <c r="AA9" s="332"/>
      <c r="AB9" s="324"/>
      <c r="AC9" s="84" t="s">
        <v>71</v>
      </c>
      <c r="AD9" s="332"/>
      <c r="AE9" s="308"/>
      <c r="AF9" s="305" t="s">
        <v>101</v>
      </c>
      <c r="AG9" s="306"/>
      <c r="AH9" s="306"/>
      <c r="AI9" s="306"/>
      <c r="AJ9" s="306"/>
      <c r="AK9" s="306"/>
      <c r="AL9" s="306"/>
      <c r="AM9" s="306"/>
      <c r="AN9" s="306"/>
      <c r="AO9" s="307"/>
    </row>
    <row r="10" spans="1:43" ht="14.15" customHeight="1">
      <c r="A10" s="42"/>
      <c r="B10" s="43"/>
      <c r="C10" s="44"/>
      <c r="D10" s="44"/>
      <c r="E10" s="45"/>
      <c r="F10" s="304"/>
      <c r="G10" s="40" t="s">
        <v>102</v>
      </c>
      <c r="H10" s="304"/>
      <c r="I10" s="40"/>
      <c r="J10" s="304"/>
      <c r="K10" s="304"/>
      <c r="L10" s="78" t="s">
        <v>89</v>
      </c>
      <c r="M10" s="78" t="s">
        <v>103</v>
      </c>
      <c r="N10" s="304"/>
      <c r="O10" s="302"/>
      <c r="P10" s="342"/>
      <c r="Q10" s="345"/>
      <c r="R10" s="304"/>
      <c r="S10" s="336"/>
      <c r="T10" s="93" t="s">
        <v>104</v>
      </c>
      <c r="U10" s="45" t="s">
        <v>105</v>
      </c>
      <c r="V10" s="93" t="s">
        <v>106</v>
      </c>
      <c r="W10" s="94" t="s">
        <v>106</v>
      </c>
      <c r="X10" s="95"/>
      <c r="Y10" s="91"/>
      <c r="Z10" s="333"/>
      <c r="AA10" s="333"/>
      <c r="AB10" s="136" t="s">
        <v>89</v>
      </c>
      <c r="AC10" s="136" t="s">
        <v>103</v>
      </c>
      <c r="AD10" s="333"/>
      <c r="AE10" s="309"/>
      <c r="AF10" s="137"/>
      <c r="AG10" s="138"/>
      <c r="AH10" s="138"/>
      <c r="AI10" s="138"/>
      <c r="AJ10" s="138"/>
      <c r="AK10" s="138"/>
      <c r="AL10" s="138"/>
      <c r="AM10" s="138"/>
      <c r="AN10" s="138"/>
      <c r="AO10" s="157"/>
    </row>
    <row r="11" spans="1:43" ht="14.15" customHeight="1">
      <c r="A11" s="330">
        <v>-1</v>
      </c>
      <c r="B11" s="331"/>
      <c r="C11" s="46">
        <v>-2</v>
      </c>
      <c r="D11" s="46">
        <v>-3</v>
      </c>
      <c r="E11" s="46">
        <v>-4</v>
      </c>
      <c r="F11" s="46">
        <v>-5</v>
      </c>
      <c r="G11" s="46">
        <v>-6</v>
      </c>
      <c r="H11" s="46">
        <v>-7</v>
      </c>
      <c r="I11" s="46">
        <v>-8</v>
      </c>
      <c r="J11" s="46">
        <v>-9</v>
      </c>
      <c r="K11" s="46">
        <v>-10</v>
      </c>
      <c r="L11" s="46">
        <v>-11</v>
      </c>
      <c r="M11" s="46">
        <v>-12</v>
      </c>
      <c r="N11" s="46">
        <v>-13</v>
      </c>
      <c r="O11" s="46">
        <v>-14</v>
      </c>
      <c r="P11" s="46">
        <v>-15</v>
      </c>
      <c r="Q11" s="46">
        <v>-16</v>
      </c>
      <c r="R11" s="46">
        <v>-17</v>
      </c>
      <c r="S11" s="46">
        <v>-18</v>
      </c>
      <c r="T11" s="46">
        <v>-19</v>
      </c>
      <c r="U11" s="46">
        <v>-20</v>
      </c>
      <c r="V11" s="46">
        <v>-21</v>
      </c>
      <c r="W11" s="46">
        <v>-22</v>
      </c>
      <c r="X11" s="96"/>
      <c r="Y11" s="97">
        <v>-8</v>
      </c>
      <c r="Z11" s="97">
        <v>-9</v>
      </c>
      <c r="AA11" s="97">
        <v>-10</v>
      </c>
      <c r="AB11" s="97">
        <v>-11</v>
      </c>
      <c r="AC11" s="97">
        <v>-12</v>
      </c>
      <c r="AD11" s="97">
        <v>-13</v>
      </c>
      <c r="AE11" s="139">
        <v>-14</v>
      </c>
      <c r="AF11" s="140" t="s">
        <v>107</v>
      </c>
      <c r="AG11" s="140" t="s">
        <v>108</v>
      </c>
      <c r="AH11" s="140" t="s">
        <v>109</v>
      </c>
      <c r="AI11" s="140" t="s">
        <v>110</v>
      </c>
      <c r="AJ11" s="158" t="s">
        <v>111</v>
      </c>
      <c r="AK11" s="158" t="s">
        <v>112</v>
      </c>
      <c r="AL11" s="158" t="s">
        <v>113</v>
      </c>
      <c r="AM11" s="158" t="s">
        <v>114</v>
      </c>
      <c r="AN11" s="158" t="s">
        <v>115</v>
      </c>
      <c r="AO11" s="158" t="s">
        <v>116</v>
      </c>
      <c r="AP11" s="159"/>
      <c r="AQ11" s="159" t="s">
        <v>293</v>
      </c>
    </row>
    <row r="12" spans="1:43" ht="14.15" customHeight="1" thickBot="1">
      <c r="A12" s="47" t="s">
        <v>117</v>
      </c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98"/>
      <c r="T12" s="98"/>
      <c r="U12" s="99">
        <v>1204.2190398612802</v>
      </c>
      <c r="V12" s="100">
        <v>29.173269575382609</v>
      </c>
      <c r="W12" s="100">
        <v>5.5262104151735798</v>
      </c>
      <c r="X12" s="101"/>
      <c r="Y12" s="102"/>
      <c r="Z12" s="102"/>
      <c r="AA12" s="102"/>
      <c r="AB12" s="102"/>
      <c r="AC12" s="102"/>
      <c r="AD12" s="102"/>
      <c r="AE12" s="141"/>
      <c r="AF12" s="142"/>
      <c r="AG12" s="142"/>
      <c r="AH12" s="142"/>
      <c r="AI12" s="142"/>
      <c r="AJ12" s="160"/>
      <c r="AK12" s="160"/>
      <c r="AL12" s="160"/>
      <c r="AM12" s="160"/>
      <c r="AN12" s="160"/>
      <c r="AO12" s="160"/>
      <c r="AP12" s="160"/>
      <c r="AQ12" s="161">
        <v>97312</v>
      </c>
    </row>
    <row r="13" spans="1:43" ht="14.15" customHeight="1">
      <c r="A13" s="50"/>
      <c r="B13" s="51" t="s">
        <v>118</v>
      </c>
      <c r="C13" s="52"/>
      <c r="D13" s="52">
        <v>0</v>
      </c>
      <c r="E13" s="53"/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265">
        <v>0</v>
      </c>
      <c r="L13" s="54">
        <v>0</v>
      </c>
      <c r="M13" s="54">
        <v>0</v>
      </c>
      <c r="N13" s="54">
        <v>0</v>
      </c>
      <c r="O13" s="54"/>
      <c r="P13" s="54">
        <v>0</v>
      </c>
      <c r="Q13" s="54">
        <v>0</v>
      </c>
      <c r="R13" s="54">
        <v>0</v>
      </c>
      <c r="S13" s="103" t="s">
        <v>119</v>
      </c>
      <c r="T13" s="103" t="s">
        <v>119</v>
      </c>
      <c r="U13" s="52" t="s">
        <v>119</v>
      </c>
      <c r="V13" s="103" t="s">
        <v>119</v>
      </c>
      <c r="W13" s="104" t="s">
        <v>119</v>
      </c>
      <c r="X13" s="105"/>
      <c r="Y13" s="106">
        <v>100</v>
      </c>
      <c r="Z13" s="107">
        <v>0.44</v>
      </c>
      <c r="AA13" s="106">
        <v>0</v>
      </c>
      <c r="AB13" s="106">
        <v>0</v>
      </c>
      <c r="AC13" s="106">
        <v>0</v>
      </c>
      <c r="AD13" s="274">
        <v>5.4</v>
      </c>
      <c r="AE13" s="144">
        <v>0</v>
      </c>
      <c r="AF13" s="142" t="s">
        <v>120</v>
      </c>
      <c r="AG13" s="142"/>
      <c r="AH13" s="145"/>
      <c r="AI13" s="145"/>
      <c r="AJ13" s="160"/>
      <c r="AK13" s="160"/>
      <c r="AL13" s="160"/>
      <c r="AM13" s="160"/>
      <c r="AN13" s="160"/>
      <c r="AO13" s="160"/>
      <c r="AP13" s="160"/>
      <c r="AQ13" s="160"/>
    </row>
    <row r="14" spans="1:43" ht="14.15" customHeight="1">
      <c r="A14" s="50"/>
      <c r="B14" s="51" t="s">
        <v>121</v>
      </c>
      <c r="C14" s="54">
        <v>0</v>
      </c>
      <c r="D14" s="54">
        <v>0</v>
      </c>
      <c r="E14" s="54">
        <v>-250</v>
      </c>
      <c r="F14" s="54">
        <v>11750</v>
      </c>
      <c r="G14" s="54">
        <v>12000</v>
      </c>
      <c r="H14" s="54">
        <v>0</v>
      </c>
      <c r="I14" s="54">
        <v>12000</v>
      </c>
      <c r="J14" s="54">
        <v>20.400000000000002</v>
      </c>
      <c r="K14" s="52">
        <v>0</v>
      </c>
      <c r="L14" s="52">
        <v>0</v>
      </c>
      <c r="M14" s="54">
        <v>0</v>
      </c>
      <c r="N14" s="54">
        <v>300</v>
      </c>
      <c r="O14" s="54">
        <v>0</v>
      </c>
      <c r="P14" s="54">
        <v>320.39999999999998</v>
      </c>
      <c r="Q14" s="54">
        <v>0</v>
      </c>
      <c r="R14" s="54">
        <v>11679.6</v>
      </c>
      <c r="S14" s="103">
        <v>120.02219664584018</v>
      </c>
      <c r="T14" s="103">
        <v>328.82793601600054</v>
      </c>
      <c r="U14" s="52">
        <v>1187.068849017762</v>
      </c>
      <c r="V14" s="103">
        <v>28.838209988603246</v>
      </c>
      <c r="W14" s="104">
        <v>5.2612469762560092</v>
      </c>
      <c r="X14" s="105"/>
      <c r="Y14" s="106">
        <v>100</v>
      </c>
      <c r="Z14" s="106">
        <v>0.17</v>
      </c>
      <c r="AA14" s="106">
        <v>0</v>
      </c>
      <c r="AB14" s="106">
        <v>0</v>
      </c>
      <c r="AC14" s="106">
        <v>0</v>
      </c>
      <c r="AD14" s="274">
        <v>2.5</v>
      </c>
      <c r="AE14" s="267" t="s">
        <v>292</v>
      </c>
      <c r="AF14" s="142">
        <v>100</v>
      </c>
      <c r="AG14" s="145">
        <v>361</v>
      </c>
      <c r="AH14" s="145">
        <v>8.77</v>
      </c>
      <c r="AI14" s="145">
        <v>1.6</v>
      </c>
      <c r="AJ14" s="160">
        <v>0</v>
      </c>
      <c r="AK14" s="160">
        <v>0.12</v>
      </c>
      <c r="AL14" s="160">
        <v>0</v>
      </c>
      <c r="AM14" s="160">
        <v>6</v>
      </c>
      <c r="AN14" s="160">
        <v>140</v>
      </c>
      <c r="AO14" s="160">
        <v>0.8</v>
      </c>
      <c r="AP14" s="160"/>
      <c r="AQ14" s="160"/>
    </row>
    <row r="15" spans="1:43" ht="14.15" customHeight="1">
      <c r="A15" s="55"/>
      <c r="B15" s="56" t="s">
        <v>122</v>
      </c>
      <c r="C15" s="57">
        <v>288.3</v>
      </c>
      <c r="D15" s="57">
        <v>212.90955000000002</v>
      </c>
      <c r="E15" s="53">
        <v>5.1295233333750012</v>
      </c>
      <c r="F15" s="54">
        <v>7.09</v>
      </c>
      <c r="G15" s="58">
        <v>214.87002666662502</v>
      </c>
      <c r="H15" s="54">
        <v>0</v>
      </c>
      <c r="I15" s="58">
        <v>214.87002666662502</v>
      </c>
      <c r="J15" s="58">
        <v>20.518093333500005</v>
      </c>
      <c r="K15" s="264">
        <v>0</v>
      </c>
      <c r="L15" s="58">
        <v>0</v>
      </c>
      <c r="M15" s="54">
        <v>0</v>
      </c>
      <c r="N15" s="58">
        <v>9.9269952319980757</v>
      </c>
      <c r="O15" s="58">
        <v>0</v>
      </c>
      <c r="P15" s="54">
        <v>30.445088565498082</v>
      </c>
      <c r="Q15" s="54">
        <v>0</v>
      </c>
      <c r="R15" s="54">
        <v>184.42493810112697</v>
      </c>
      <c r="S15" s="108">
        <v>1.89519214589287</v>
      </c>
      <c r="T15" s="108">
        <v>5.1923072490215612</v>
      </c>
      <c r="U15" s="57">
        <v>17.150190843518214</v>
      </c>
      <c r="V15" s="108">
        <v>0.33505958677936132</v>
      </c>
      <c r="W15" s="109">
        <v>0.26496343891757024</v>
      </c>
      <c r="X15" s="110"/>
      <c r="Y15" s="111">
        <v>100</v>
      </c>
      <c r="Z15" s="112">
        <v>6</v>
      </c>
      <c r="AA15" s="111">
        <v>0</v>
      </c>
      <c r="AB15" s="111">
        <v>0</v>
      </c>
      <c r="AC15" s="106">
        <v>0</v>
      </c>
      <c r="AD15" s="270">
        <v>4.62</v>
      </c>
      <c r="AE15" s="148">
        <v>0</v>
      </c>
      <c r="AF15" s="142">
        <v>90</v>
      </c>
      <c r="AG15" s="145">
        <v>367</v>
      </c>
      <c r="AH15" s="145">
        <v>7.17</v>
      </c>
      <c r="AI15" s="145">
        <v>5.67</v>
      </c>
      <c r="AJ15" s="160">
        <v>510</v>
      </c>
      <c r="AK15" s="160">
        <v>0.38</v>
      </c>
      <c r="AL15" s="160">
        <v>0</v>
      </c>
      <c r="AM15" s="160">
        <v>10</v>
      </c>
      <c r="AN15" s="160">
        <v>256</v>
      </c>
      <c r="AO15" s="160">
        <v>2.4</v>
      </c>
      <c r="AP15" s="160"/>
      <c r="AQ15" s="160"/>
    </row>
    <row r="16" spans="1:43">
      <c r="A16" s="50"/>
      <c r="B16" s="51" t="s">
        <v>123</v>
      </c>
      <c r="C16" s="52" t="s">
        <v>119</v>
      </c>
      <c r="D16" s="54">
        <v>-1.5</v>
      </c>
      <c r="E16" s="54"/>
      <c r="F16" s="54">
        <v>1.5</v>
      </c>
      <c r="G16" s="54">
        <v>0</v>
      </c>
      <c r="H16" s="54">
        <v>0</v>
      </c>
      <c r="I16" s="54">
        <v>0</v>
      </c>
      <c r="J16" s="54" t="s">
        <v>119</v>
      </c>
      <c r="K16" s="54" t="s">
        <v>119</v>
      </c>
      <c r="L16" s="54" t="s">
        <v>119</v>
      </c>
      <c r="M16" s="54">
        <v>0</v>
      </c>
      <c r="N16" s="54" t="s">
        <v>119</v>
      </c>
      <c r="O16" s="54"/>
      <c r="P16" s="54">
        <v>0</v>
      </c>
      <c r="Q16" s="54">
        <v>0</v>
      </c>
      <c r="R16" s="54">
        <v>0</v>
      </c>
      <c r="S16" s="266">
        <v>0</v>
      </c>
      <c r="T16" s="103">
        <v>0</v>
      </c>
      <c r="U16" s="52">
        <v>0</v>
      </c>
      <c r="V16" s="103">
        <v>0</v>
      </c>
      <c r="W16" s="104">
        <v>0</v>
      </c>
      <c r="X16" s="105"/>
      <c r="Y16" s="106">
        <v>100</v>
      </c>
      <c r="Z16" s="106">
        <v>0</v>
      </c>
      <c r="AA16" s="106">
        <v>0</v>
      </c>
      <c r="AB16" s="106">
        <v>0</v>
      </c>
      <c r="AC16" s="106">
        <v>0</v>
      </c>
      <c r="AD16" s="106">
        <v>0</v>
      </c>
      <c r="AE16" s="144">
        <v>100</v>
      </c>
      <c r="AF16" s="142">
        <v>28</v>
      </c>
      <c r="AG16" s="145">
        <v>36.119999999999997</v>
      </c>
      <c r="AH16" s="145">
        <v>1.1499999999999999</v>
      </c>
      <c r="AI16" s="145">
        <v>0.36</v>
      </c>
      <c r="AJ16" s="160">
        <v>117</v>
      </c>
      <c r="AK16" s="160">
        <v>0.18</v>
      </c>
      <c r="AL16" s="160">
        <v>9</v>
      </c>
      <c r="AM16" s="160">
        <v>5</v>
      </c>
      <c r="AN16" s="160">
        <v>108</v>
      </c>
      <c r="AO16" s="160">
        <v>1.1000000000000001</v>
      </c>
      <c r="AP16" s="160"/>
      <c r="AQ16" s="160"/>
    </row>
    <row r="17" spans="1:43" ht="14.15" customHeight="1">
      <c r="A17" s="55"/>
      <c r="B17" s="56" t="s">
        <v>124</v>
      </c>
      <c r="C17" s="57" t="s">
        <v>119</v>
      </c>
      <c r="D17" s="57" t="s">
        <v>119</v>
      </c>
      <c r="E17" s="53"/>
      <c r="F17" s="54">
        <v>0</v>
      </c>
      <c r="G17" s="58">
        <v>0</v>
      </c>
      <c r="H17" s="54">
        <v>0</v>
      </c>
      <c r="I17" s="58">
        <v>0</v>
      </c>
      <c r="J17" s="57">
        <v>0</v>
      </c>
      <c r="K17" s="57">
        <v>0</v>
      </c>
      <c r="L17" s="58">
        <v>0</v>
      </c>
      <c r="M17" s="54">
        <v>0</v>
      </c>
      <c r="N17" s="57">
        <v>0</v>
      </c>
      <c r="O17" s="57"/>
      <c r="P17" s="54">
        <v>0</v>
      </c>
      <c r="Q17" s="54">
        <v>0</v>
      </c>
      <c r="R17" s="57">
        <v>0</v>
      </c>
      <c r="S17" s="108" t="s">
        <v>119</v>
      </c>
      <c r="T17" s="108" t="s">
        <v>119</v>
      </c>
      <c r="U17" s="57" t="s">
        <v>119</v>
      </c>
      <c r="V17" s="108" t="s">
        <v>119</v>
      </c>
      <c r="W17" s="109" t="s">
        <v>119</v>
      </c>
      <c r="X17" s="110"/>
      <c r="Y17" s="111">
        <v>100</v>
      </c>
      <c r="Z17" s="111">
        <v>0</v>
      </c>
      <c r="AA17" s="111">
        <v>0</v>
      </c>
      <c r="AB17" s="111">
        <v>100</v>
      </c>
      <c r="AC17" s="111">
        <v>0</v>
      </c>
      <c r="AD17" s="111">
        <v>0</v>
      </c>
      <c r="AE17" s="148">
        <v>0</v>
      </c>
      <c r="AF17" s="142" t="s">
        <v>120</v>
      </c>
      <c r="AG17" s="145"/>
      <c r="AH17" s="142"/>
      <c r="AI17" s="142"/>
      <c r="AJ17" s="160"/>
      <c r="AK17" s="160"/>
      <c r="AL17" s="160"/>
      <c r="AM17" s="160"/>
      <c r="AN17" s="160"/>
      <c r="AO17" s="160"/>
      <c r="AP17" s="160"/>
      <c r="AQ17" s="160"/>
    </row>
    <row r="18" spans="1:43" ht="14.15" customHeight="1">
      <c r="A18" s="50"/>
      <c r="B18" s="51" t="s">
        <v>125</v>
      </c>
      <c r="C18" s="54">
        <v>0</v>
      </c>
      <c r="D18" s="54">
        <v>0</v>
      </c>
      <c r="E18" s="53"/>
      <c r="F18" s="54">
        <v>0</v>
      </c>
      <c r="G18" s="54">
        <v>0</v>
      </c>
      <c r="H18" s="54">
        <v>0</v>
      </c>
      <c r="I18" s="54">
        <v>0</v>
      </c>
      <c r="J18" s="52">
        <v>0</v>
      </c>
      <c r="K18" s="52">
        <v>0</v>
      </c>
      <c r="L18" s="54">
        <v>0</v>
      </c>
      <c r="M18" s="54">
        <v>0</v>
      </c>
      <c r="N18" s="54">
        <v>0</v>
      </c>
      <c r="O18" s="54"/>
      <c r="P18" s="54">
        <v>0</v>
      </c>
      <c r="Q18" s="54">
        <v>0</v>
      </c>
      <c r="R18" s="54">
        <v>0</v>
      </c>
      <c r="S18" s="103">
        <v>0</v>
      </c>
      <c r="T18" s="103">
        <v>0</v>
      </c>
      <c r="U18" s="52">
        <v>0</v>
      </c>
      <c r="V18" s="103">
        <v>0</v>
      </c>
      <c r="W18" s="104">
        <v>0</v>
      </c>
      <c r="X18" s="105"/>
      <c r="Y18" s="106">
        <v>100</v>
      </c>
      <c r="Z18" s="106">
        <v>0</v>
      </c>
      <c r="AA18" s="106">
        <v>0</v>
      </c>
      <c r="AB18" s="106">
        <v>0</v>
      </c>
      <c r="AC18" s="106">
        <v>0</v>
      </c>
      <c r="AD18" s="272">
        <v>0.45</v>
      </c>
      <c r="AE18" s="144">
        <v>99.52</v>
      </c>
      <c r="AF18" s="142">
        <v>100</v>
      </c>
      <c r="AG18" s="145">
        <v>333</v>
      </c>
      <c r="AH18" s="145">
        <v>9</v>
      </c>
      <c r="AI18" s="145">
        <v>1</v>
      </c>
      <c r="AJ18" s="160">
        <v>0</v>
      </c>
      <c r="AK18" s="160">
        <v>0.18</v>
      </c>
      <c r="AL18" s="160">
        <v>0</v>
      </c>
      <c r="AM18" s="160">
        <v>16</v>
      </c>
      <c r="AN18" s="160">
        <v>106</v>
      </c>
      <c r="AO18" s="160">
        <v>1.2</v>
      </c>
      <c r="AP18" s="160"/>
      <c r="AQ18" s="160"/>
    </row>
    <row r="19" spans="1:43" ht="14.15" customHeight="1">
      <c r="A19" s="50"/>
      <c r="B19" s="56"/>
      <c r="C19" s="57"/>
      <c r="D19" s="57"/>
      <c r="E19" s="58"/>
      <c r="F19" s="54">
        <v>0</v>
      </c>
      <c r="G19" s="58"/>
      <c r="H19" s="54">
        <v>0</v>
      </c>
      <c r="I19" s="58"/>
      <c r="J19" s="58"/>
      <c r="K19" s="58"/>
      <c r="L19" s="58"/>
      <c r="M19" s="58"/>
      <c r="N19" s="58"/>
      <c r="O19" s="58"/>
      <c r="P19" s="54"/>
      <c r="Q19" s="54">
        <v>0</v>
      </c>
      <c r="R19" s="58"/>
      <c r="S19" s="108"/>
      <c r="T19" s="108"/>
      <c r="U19" s="113"/>
      <c r="V19" s="114"/>
      <c r="W19" s="115"/>
      <c r="X19" s="110"/>
      <c r="Y19" s="111"/>
      <c r="Z19" s="112"/>
      <c r="AA19" s="112"/>
      <c r="AB19" s="112"/>
      <c r="AC19" s="112"/>
      <c r="AD19" s="112"/>
      <c r="AE19" s="149"/>
      <c r="AF19" s="142"/>
      <c r="AG19" s="145"/>
      <c r="AH19" s="145"/>
      <c r="AI19" s="145"/>
      <c r="AJ19" s="160"/>
      <c r="AK19" s="160"/>
      <c r="AL19" s="160"/>
      <c r="AM19" s="160"/>
      <c r="AN19" s="160"/>
      <c r="AO19" s="160"/>
      <c r="AP19" s="160"/>
      <c r="AQ19" s="160"/>
    </row>
    <row r="20" spans="1:43" ht="14.15" customHeight="1" thickBot="1">
      <c r="A20" s="59" t="s">
        <v>126</v>
      </c>
      <c r="B20" s="60"/>
      <c r="C20" s="52"/>
      <c r="D20" s="52"/>
      <c r="E20" s="54"/>
      <c r="F20" s="54">
        <v>0</v>
      </c>
      <c r="G20" s="54"/>
      <c r="H20" s="54">
        <v>0</v>
      </c>
      <c r="I20" s="54"/>
      <c r="J20" s="54"/>
      <c r="K20" s="54"/>
      <c r="L20" s="54"/>
      <c r="M20" s="54"/>
      <c r="N20" s="54"/>
      <c r="O20" s="54"/>
      <c r="P20" s="54"/>
      <c r="Q20" s="54">
        <v>0</v>
      </c>
      <c r="R20" s="54"/>
      <c r="S20" s="103"/>
      <c r="T20" s="103"/>
      <c r="U20" s="116">
        <v>193.16822837178427</v>
      </c>
      <c r="V20" s="117">
        <v>1.35618824553308</v>
      </c>
      <c r="W20" s="118">
        <v>0.74169113974314516</v>
      </c>
      <c r="X20" s="110"/>
      <c r="Y20" s="111"/>
      <c r="Z20" s="112"/>
      <c r="AA20" s="112"/>
      <c r="AB20" s="112"/>
      <c r="AC20" s="112"/>
      <c r="AD20" s="112"/>
      <c r="AE20" s="149"/>
      <c r="AF20" s="142"/>
      <c r="AG20" s="145"/>
      <c r="AH20" s="145"/>
      <c r="AI20" s="145"/>
      <c r="AJ20" s="160"/>
      <c r="AK20" s="160"/>
      <c r="AL20" s="160"/>
      <c r="AM20" s="160"/>
      <c r="AN20" s="160"/>
      <c r="AO20" s="160"/>
      <c r="AP20" s="160"/>
      <c r="AQ20" s="160"/>
    </row>
    <row r="21" spans="1:43" ht="14.15" customHeight="1">
      <c r="A21" s="55"/>
      <c r="B21" s="56" t="s">
        <v>127</v>
      </c>
      <c r="C21" s="57"/>
      <c r="D21" s="57">
        <v>2459</v>
      </c>
      <c r="E21" s="61"/>
      <c r="F21" s="54">
        <v>4.67</v>
      </c>
      <c r="G21" s="58">
        <v>2463.67</v>
      </c>
      <c r="H21" s="54">
        <v>0</v>
      </c>
      <c r="I21" s="58">
        <v>2463.67</v>
      </c>
      <c r="J21" s="58">
        <v>49.273400000000002</v>
      </c>
      <c r="K21" s="58">
        <v>0</v>
      </c>
      <c r="L21" s="58">
        <v>0</v>
      </c>
      <c r="M21" s="54">
        <v>0</v>
      </c>
      <c r="N21" s="58">
        <v>120.71983000000002</v>
      </c>
      <c r="O21" s="58"/>
      <c r="P21" s="54">
        <v>169.99323000000001</v>
      </c>
      <c r="Q21" s="54">
        <v>0</v>
      </c>
      <c r="R21" s="54">
        <v>2293.67677</v>
      </c>
      <c r="S21" s="108">
        <v>23.570338396086811</v>
      </c>
      <c r="T21" s="108">
        <v>64.576269578320037</v>
      </c>
      <c r="U21" s="57">
        <v>60.378812055729234</v>
      </c>
      <c r="V21" s="108">
        <v>0.4940084622741483</v>
      </c>
      <c r="W21" s="109">
        <v>0.4830304964458339</v>
      </c>
      <c r="X21" s="110"/>
      <c r="Y21" s="111">
        <v>100</v>
      </c>
      <c r="Z21" s="112">
        <v>2</v>
      </c>
      <c r="AA21" s="150">
        <v>0</v>
      </c>
      <c r="AB21" s="111">
        <v>0</v>
      </c>
      <c r="AC21" s="112"/>
      <c r="AD21" s="277">
        <v>4.9000000000000004</v>
      </c>
      <c r="AE21" s="149"/>
      <c r="AF21" s="142">
        <v>85</v>
      </c>
      <c r="AG21" s="145">
        <v>110</v>
      </c>
      <c r="AH21" s="145">
        <v>0.9</v>
      </c>
      <c r="AI21" s="145">
        <v>0.88</v>
      </c>
      <c r="AJ21" s="160"/>
      <c r="AK21" s="160">
        <v>0.09</v>
      </c>
      <c r="AL21" s="160">
        <v>22</v>
      </c>
      <c r="AM21" s="160">
        <v>30</v>
      </c>
      <c r="AN21" s="160">
        <v>49</v>
      </c>
      <c r="AO21" s="160">
        <v>0.7</v>
      </c>
      <c r="AP21" s="160"/>
      <c r="AQ21" s="160"/>
    </row>
    <row r="22" spans="1:43" ht="14.15" customHeight="1">
      <c r="A22" s="55"/>
      <c r="B22" s="56" t="s">
        <v>128</v>
      </c>
      <c r="C22" s="57"/>
      <c r="D22" s="57">
        <v>3837</v>
      </c>
      <c r="E22" s="61"/>
      <c r="F22" s="54">
        <v>5</v>
      </c>
      <c r="G22" s="58">
        <v>3842</v>
      </c>
      <c r="H22" s="54">
        <v>0</v>
      </c>
      <c r="I22" s="58">
        <v>3842</v>
      </c>
      <c r="J22" s="58">
        <v>76.84</v>
      </c>
      <c r="K22" s="58">
        <v>0</v>
      </c>
      <c r="L22" s="58">
        <v>0</v>
      </c>
      <c r="M22" s="54">
        <v>0</v>
      </c>
      <c r="N22" s="58">
        <v>162.51660000000001</v>
      </c>
      <c r="O22" s="58"/>
      <c r="P22" s="54">
        <v>239.35660000000001</v>
      </c>
      <c r="Q22" s="54">
        <v>0</v>
      </c>
      <c r="R22" s="54">
        <v>3602.6433999999999</v>
      </c>
      <c r="S22" s="108">
        <v>37.021573906609667</v>
      </c>
      <c r="T22" s="108">
        <v>101.42896960714977</v>
      </c>
      <c r="U22" s="57">
        <v>132.77052121575906</v>
      </c>
      <c r="V22" s="108">
        <v>0.86214624166077314</v>
      </c>
      <c r="W22" s="109">
        <v>0.25864387249823195</v>
      </c>
      <c r="X22" s="110"/>
      <c r="Y22" s="111">
        <v>100</v>
      </c>
      <c r="Z22" s="112">
        <v>2</v>
      </c>
      <c r="AA22" s="111">
        <v>0</v>
      </c>
      <c r="AB22" s="106">
        <v>0</v>
      </c>
      <c r="AC22" s="111">
        <v>0</v>
      </c>
      <c r="AD22" s="278">
        <v>4.2300000000000004</v>
      </c>
      <c r="AE22" s="149"/>
      <c r="AF22" s="142">
        <v>85</v>
      </c>
      <c r="AG22" s="145">
        <v>154</v>
      </c>
      <c r="AH22" s="145">
        <v>1</v>
      </c>
      <c r="AI22" s="145">
        <v>0.3</v>
      </c>
      <c r="AJ22" s="160">
        <v>0</v>
      </c>
      <c r="AK22" s="160">
        <v>0.06</v>
      </c>
      <c r="AL22" s="160">
        <v>30</v>
      </c>
      <c r="AM22" s="160">
        <v>33</v>
      </c>
      <c r="AN22" s="160">
        <v>40</v>
      </c>
      <c r="AO22" s="160">
        <v>0.7</v>
      </c>
      <c r="AP22" s="160"/>
      <c r="AQ22" s="160"/>
    </row>
    <row r="23" spans="1:43" ht="14.15" customHeight="1">
      <c r="A23" s="50"/>
      <c r="B23" s="51" t="s">
        <v>129</v>
      </c>
      <c r="C23" s="54">
        <v>0.5</v>
      </c>
      <c r="D23" s="54">
        <v>0.2</v>
      </c>
      <c r="E23" s="53"/>
      <c r="F23" s="54">
        <v>0</v>
      </c>
      <c r="G23" s="54">
        <v>0.2</v>
      </c>
      <c r="H23" s="54">
        <v>0</v>
      </c>
      <c r="I23" s="54">
        <v>0.2</v>
      </c>
      <c r="J23" s="54">
        <v>0</v>
      </c>
      <c r="K23" s="54">
        <v>0</v>
      </c>
      <c r="L23" s="54">
        <v>0</v>
      </c>
      <c r="M23" s="54">
        <v>0</v>
      </c>
      <c r="N23" s="54">
        <v>1.4399999999999999E-3</v>
      </c>
      <c r="O23" s="54"/>
      <c r="P23" s="54">
        <v>1.4399999999999999E-3</v>
      </c>
      <c r="Q23" s="54">
        <v>0</v>
      </c>
      <c r="R23" s="54">
        <v>0.19856000000000001</v>
      </c>
      <c r="S23" s="103">
        <v>2.0404472213087798E-3</v>
      </c>
      <c r="T23" s="103">
        <v>5.5902663597500813E-3</v>
      </c>
      <c r="U23" s="52">
        <v>1.8895100295955272E-2</v>
      </c>
      <c r="V23" s="103">
        <v>3.3541598158500483E-5</v>
      </c>
      <c r="W23" s="104">
        <v>1.6770799079250242E-5</v>
      </c>
      <c r="X23" s="105"/>
      <c r="Y23" s="106">
        <v>100</v>
      </c>
      <c r="Z23" s="106">
        <v>0</v>
      </c>
      <c r="AA23" s="106">
        <v>0</v>
      </c>
      <c r="AB23" s="106">
        <v>0</v>
      </c>
      <c r="AC23" s="106"/>
      <c r="AD23" s="106">
        <v>0.72</v>
      </c>
      <c r="AE23" s="144"/>
      <c r="AF23" s="142">
        <v>100</v>
      </c>
      <c r="AG23" s="145">
        <v>338</v>
      </c>
      <c r="AH23" s="145">
        <v>0.6</v>
      </c>
      <c r="AI23" s="145">
        <v>0.3</v>
      </c>
      <c r="AJ23" s="160">
        <v>0</v>
      </c>
      <c r="AK23" s="160">
        <v>0.01</v>
      </c>
      <c r="AL23" s="160">
        <v>0</v>
      </c>
      <c r="AM23" s="160">
        <v>11</v>
      </c>
      <c r="AN23" s="160">
        <v>13</v>
      </c>
      <c r="AO23" s="160">
        <v>1.2</v>
      </c>
      <c r="AP23" s="160"/>
      <c r="AQ23" s="160"/>
    </row>
    <row r="24" spans="1:43" ht="14.15" customHeight="1">
      <c r="A24" s="50"/>
      <c r="B24" s="51"/>
      <c r="C24" s="54"/>
      <c r="D24" s="54"/>
      <c r="E24" s="53"/>
      <c r="F24" s="54">
        <v>0</v>
      </c>
      <c r="G24" s="54"/>
      <c r="H24" s="54">
        <v>0</v>
      </c>
      <c r="I24" s="54"/>
      <c r="J24" s="54"/>
      <c r="K24" s="54"/>
      <c r="L24" s="54"/>
      <c r="M24" s="54"/>
      <c r="N24" s="54"/>
      <c r="O24" s="54"/>
      <c r="P24" s="54"/>
      <c r="Q24" s="54">
        <v>0</v>
      </c>
      <c r="R24" s="54"/>
      <c r="S24" s="103"/>
      <c r="T24" s="103"/>
      <c r="U24" s="52"/>
      <c r="V24" s="103"/>
      <c r="W24" s="104"/>
      <c r="X24" s="105"/>
      <c r="Y24" s="106"/>
      <c r="Z24" s="106"/>
      <c r="AA24" s="106"/>
      <c r="AB24" s="106"/>
      <c r="AC24" s="106"/>
      <c r="AD24" s="106"/>
      <c r="AE24" s="144"/>
      <c r="AF24" s="142"/>
      <c r="AG24" s="145"/>
      <c r="AH24" s="145"/>
      <c r="AI24" s="145"/>
      <c r="AJ24" s="160"/>
      <c r="AK24" s="160"/>
      <c r="AL24" s="160"/>
      <c r="AM24" s="160"/>
      <c r="AN24" s="160"/>
      <c r="AO24" s="160"/>
      <c r="AP24" s="160"/>
      <c r="AQ24" s="160"/>
    </row>
    <row r="25" spans="1:43" ht="14.15" customHeight="1">
      <c r="A25" s="50"/>
      <c r="B25" s="56"/>
      <c r="C25" s="57"/>
      <c r="D25" s="57"/>
      <c r="E25" s="58"/>
      <c r="F25" s="54">
        <v>0</v>
      </c>
      <c r="G25" s="58"/>
      <c r="H25" s="54">
        <v>0</v>
      </c>
      <c r="I25" s="58"/>
      <c r="J25" s="58"/>
      <c r="K25" s="58"/>
      <c r="L25" s="58"/>
      <c r="M25" s="58"/>
      <c r="N25" s="58"/>
      <c r="O25" s="58"/>
      <c r="P25" s="54"/>
      <c r="Q25" s="54">
        <v>0</v>
      </c>
      <c r="R25" s="54"/>
      <c r="S25" s="108"/>
      <c r="T25" s="108"/>
      <c r="U25" s="113"/>
      <c r="V25" s="114"/>
      <c r="W25" s="119"/>
      <c r="X25" s="110"/>
      <c r="Y25" s="111"/>
      <c r="Z25" s="112"/>
      <c r="AA25" s="112"/>
      <c r="AB25" s="112"/>
      <c r="AC25" s="112"/>
      <c r="AD25" s="112"/>
      <c r="AE25" s="149"/>
      <c r="AF25" s="142"/>
      <c r="AG25" s="145"/>
      <c r="AH25" s="145"/>
      <c r="AI25" s="145"/>
      <c r="AJ25" s="160"/>
      <c r="AK25" s="160"/>
      <c r="AL25" s="160"/>
      <c r="AM25" s="160"/>
      <c r="AN25" s="160"/>
      <c r="AO25" s="160"/>
      <c r="AP25" s="160"/>
      <c r="AQ25" s="160"/>
    </row>
    <row r="26" spans="1:43" ht="14.15" customHeight="1" thickBot="1">
      <c r="A26" s="62" t="s">
        <v>130</v>
      </c>
      <c r="B26" s="63"/>
      <c r="C26" s="57"/>
      <c r="D26" s="57"/>
      <c r="E26" s="58"/>
      <c r="F26" s="54">
        <v>0</v>
      </c>
      <c r="G26" s="58"/>
      <c r="H26" s="54">
        <v>0</v>
      </c>
      <c r="I26" s="58"/>
      <c r="J26" s="58"/>
      <c r="K26" s="58"/>
      <c r="L26" s="58"/>
      <c r="M26" s="58"/>
      <c r="N26" s="58"/>
      <c r="O26" s="58"/>
      <c r="P26" s="54"/>
      <c r="Q26" s="54">
        <v>0</v>
      </c>
      <c r="R26" s="54"/>
      <c r="S26" s="108"/>
      <c r="T26" s="108"/>
      <c r="U26" s="116">
        <v>118.69260066758864</v>
      </c>
      <c r="V26" s="117">
        <v>1.0135454721545274E-2</v>
      </c>
      <c r="W26" s="117">
        <v>3.3784849071817578E-2</v>
      </c>
      <c r="X26" s="110"/>
      <c r="Y26" s="111"/>
      <c r="Z26" s="112"/>
      <c r="AA26" s="112"/>
      <c r="AB26" s="112"/>
      <c r="AC26" s="112"/>
      <c r="AD26" s="112"/>
      <c r="AE26" s="149"/>
      <c r="AF26" s="142"/>
      <c r="AG26" s="145"/>
      <c r="AH26" s="145"/>
      <c r="AI26" s="145"/>
      <c r="AJ26" s="160"/>
      <c r="AK26" s="160"/>
      <c r="AL26" s="160"/>
      <c r="AM26" s="160"/>
      <c r="AN26" s="160"/>
      <c r="AO26" s="160"/>
      <c r="AP26" s="160"/>
      <c r="AQ26" s="160"/>
    </row>
    <row r="27" spans="1:43" ht="14.15" customHeight="1">
      <c r="A27" s="55"/>
      <c r="B27" s="56" t="s">
        <v>131</v>
      </c>
      <c r="C27" s="57"/>
      <c r="D27" s="57">
        <v>0</v>
      </c>
      <c r="E27" s="58">
        <v>5</v>
      </c>
      <c r="F27" s="54">
        <v>1200</v>
      </c>
      <c r="G27" s="58">
        <v>1195</v>
      </c>
      <c r="H27" s="54">
        <v>0</v>
      </c>
      <c r="I27" s="58">
        <v>1195</v>
      </c>
      <c r="J27" s="54">
        <v>0</v>
      </c>
      <c r="K27" s="54">
        <v>0</v>
      </c>
      <c r="L27" s="54">
        <v>0</v>
      </c>
      <c r="M27" s="58">
        <v>0</v>
      </c>
      <c r="N27" s="58">
        <v>49.234000000000009</v>
      </c>
      <c r="O27" s="58"/>
      <c r="P27" s="54">
        <v>49.234000000000009</v>
      </c>
      <c r="Q27" s="54">
        <v>0</v>
      </c>
      <c r="R27" s="54">
        <v>1145.7660000000001</v>
      </c>
      <c r="S27" s="108">
        <v>11.774149128576127</v>
      </c>
      <c r="T27" s="108">
        <v>32.257942818016787</v>
      </c>
      <c r="U27" s="57">
        <v>117.41891185758111</v>
      </c>
      <c r="V27" s="108">
        <v>0</v>
      </c>
      <c r="W27" s="109">
        <v>0</v>
      </c>
      <c r="X27" s="110"/>
      <c r="Y27" s="111">
        <v>100</v>
      </c>
      <c r="Z27" s="111">
        <v>0</v>
      </c>
      <c r="AA27" s="111">
        <v>0</v>
      </c>
      <c r="AB27" s="111">
        <v>0</v>
      </c>
      <c r="AC27" s="111"/>
      <c r="AD27" s="147">
        <v>4.12</v>
      </c>
      <c r="AE27" s="149"/>
      <c r="AF27" s="142">
        <v>100</v>
      </c>
      <c r="AG27" s="145">
        <v>364</v>
      </c>
      <c r="AH27" s="145">
        <v>0</v>
      </c>
      <c r="AI27" s="145">
        <v>0</v>
      </c>
      <c r="AJ27" s="160">
        <v>0</v>
      </c>
      <c r="AK27" s="160">
        <v>0</v>
      </c>
      <c r="AL27" s="160">
        <v>0</v>
      </c>
      <c r="AM27" s="160">
        <v>5</v>
      </c>
      <c r="AN27" s="160">
        <v>1</v>
      </c>
      <c r="AO27" s="160">
        <v>0.1</v>
      </c>
      <c r="AP27" s="160"/>
      <c r="AQ27" s="160"/>
    </row>
    <row r="28" spans="1:43" ht="14.15" customHeight="1">
      <c r="A28" s="55"/>
      <c r="B28" s="56" t="s">
        <v>132</v>
      </c>
      <c r="C28" s="57"/>
      <c r="D28" s="57">
        <v>0</v>
      </c>
      <c r="E28" s="58">
        <v>0</v>
      </c>
      <c r="F28" s="54">
        <v>12</v>
      </c>
      <c r="G28" s="58">
        <v>12</v>
      </c>
      <c r="H28" s="54">
        <v>0</v>
      </c>
      <c r="I28" s="58">
        <v>12</v>
      </c>
      <c r="J28" s="54">
        <v>0</v>
      </c>
      <c r="K28" s="54">
        <v>0</v>
      </c>
      <c r="L28" s="54">
        <v>0</v>
      </c>
      <c r="M28" s="58">
        <v>0</v>
      </c>
      <c r="N28" s="58">
        <v>0</v>
      </c>
      <c r="O28" s="58"/>
      <c r="P28" s="54">
        <v>0</v>
      </c>
      <c r="Q28" s="54">
        <v>0</v>
      </c>
      <c r="R28" s="54">
        <v>12</v>
      </c>
      <c r="S28" s="108">
        <v>0.12331469911213416</v>
      </c>
      <c r="T28" s="108">
        <v>0.3378484907181758</v>
      </c>
      <c r="U28" s="52">
        <v>1.2736888100075228</v>
      </c>
      <c r="V28" s="103">
        <v>1.0135454721545274E-2</v>
      </c>
      <c r="W28" s="104">
        <v>3.3784849071817578E-2</v>
      </c>
      <c r="X28" s="110"/>
      <c r="Y28" s="111">
        <v>100</v>
      </c>
      <c r="Z28" s="111">
        <v>0</v>
      </c>
      <c r="AA28" s="111">
        <v>0</v>
      </c>
      <c r="AB28" s="111">
        <v>0</v>
      </c>
      <c r="AC28" s="111"/>
      <c r="AD28" s="111">
        <v>0</v>
      </c>
      <c r="AE28" s="146"/>
      <c r="AF28" s="142">
        <v>100</v>
      </c>
      <c r="AG28" s="145">
        <v>377</v>
      </c>
      <c r="AH28" s="145">
        <v>3</v>
      </c>
      <c r="AI28" s="145">
        <v>10</v>
      </c>
      <c r="AJ28" s="160">
        <v>0</v>
      </c>
      <c r="AK28" s="160">
        <v>7.0000000000000001E-3</v>
      </c>
      <c r="AL28" s="160">
        <v>0</v>
      </c>
      <c r="AM28" s="160">
        <v>67</v>
      </c>
      <c r="AN28" s="160">
        <v>39</v>
      </c>
      <c r="AO28" s="160">
        <v>3.3</v>
      </c>
      <c r="AP28" s="160"/>
      <c r="AQ28" s="160"/>
    </row>
    <row r="29" spans="1:43" ht="14.15" customHeight="1">
      <c r="A29" s="50"/>
      <c r="B29" s="56"/>
      <c r="C29" s="57"/>
      <c r="D29" s="57"/>
      <c r="E29" s="58"/>
      <c r="F29" s="54">
        <v>0</v>
      </c>
      <c r="G29" s="58"/>
      <c r="H29" s="54">
        <v>0</v>
      </c>
      <c r="I29" s="58"/>
      <c r="J29" s="58"/>
      <c r="K29" s="58"/>
      <c r="L29" s="58"/>
      <c r="M29" s="58"/>
      <c r="N29" s="58"/>
      <c r="O29" s="58"/>
      <c r="P29" s="54"/>
      <c r="Q29" s="54">
        <v>0</v>
      </c>
      <c r="R29" s="54"/>
      <c r="S29" s="108"/>
      <c r="T29" s="108"/>
      <c r="U29" s="120"/>
      <c r="V29" s="121"/>
      <c r="W29" s="122"/>
      <c r="X29" s="110"/>
      <c r="Y29" s="111"/>
      <c r="Z29" s="112"/>
      <c r="AA29" s="112"/>
      <c r="AB29" s="112"/>
      <c r="AC29" s="112"/>
      <c r="AD29" s="112"/>
      <c r="AE29" s="149"/>
      <c r="AF29" s="142"/>
      <c r="AG29" s="145"/>
      <c r="AH29" s="145"/>
      <c r="AI29" s="145"/>
      <c r="AJ29" s="160"/>
      <c r="AK29" s="160"/>
      <c r="AL29" s="160"/>
      <c r="AM29" s="160"/>
      <c r="AN29" s="160"/>
      <c r="AO29" s="160"/>
      <c r="AP29" s="160"/>
      <c r="AQ29" s="160"/>
    </row>
    <row r="30" spans="1:43" ht="14.15" customHeight="1" thickBot="1">
      <c r="A30" s="64" t="s">
        <v>2</v>
      </c>
      <c r="B30" s="65"/>
      <c r="C30" s="52"/>
      <c r="D30" s="52"/>
      <c r="E30" s="54"/>
      <c r="F30" s="54">
        <v>0</v>
      </c>
      <c r="G30" s="54"/>
      <c r="H30" s="54">
        <v>0</v>
      </c>
      <c r="I30" s="54"/>
      <c r="J30" s="54"/>
      <c r="K30" s="54"/>
      <c r="L30" s="54"/>
      <c r="M30" s="54"/>
      <c r="N30" s="54"/>
      <c r="O30" s="54"/>
      <c r="P30" s="54"/>
      <c r="Q30" s="54">
        <v>0</v>
      </c>
      <c r="R30" s="54"/>
      <c r="S30" s="103"/>
      <c r="T30" s="103"/>
      <c r="U30" s="116">
        <v>300.6838107366392</v>
      </c>
      <c r="V30" s="117">
        <v>8.0444895799991443</v>
      </c>
      <c r="W30" s="117">
        <v>25.840427188397268</v>
      </c>
      <c r="X30" s="105"/>
      <c r="Y30" s="106"/>
      <c r="Z30" s="107"/>
      <c r="AA30" s="107"/>
      <c r="AB30" s="107"/>
      <c r="AC30" s="107"/>
      <c r="AD30" s="107"/>
      <c r="AE30" s="146"/>
      <c r="AF30" s="142"/>
      <c r="AG30" s="145"/>
      <c r="AH30" s="145"/>
      <c r="AI30" s="145"/>
      <c r="AJ30" s="160"/>
      <c r="AK30" s="160"/>
      <c r="AL30" s="160"/>
      <c r="AM30" s="160"/>
      <c r="AN30" s="160"/>
      <c r="AO30" s="160"/>
      <c r="AP30" s="160"/>
      <c r="AQ30" s="160"/>
    </row>
    <row r="31" spans="1:43" ht="14.15" customHeight="1">
      <c r="A31" s="62"/>
      <c r="B31" s="66" t="s">
        <v>3</v>
      </c>
      <c r="C31" s="67"/>
      <c r="D31" s="67"/>
      <c r="E31" s="68"/>
      <c r="F31" s="54">
        <v>0</v>
      </c>
      <c r="G31" s="68"/>
      <c r="H31" s="54">
        <v>0</v>
      </c>
      <c r="I31" s="68"/>
      <c r="J31" s="68"/>
      <c r="K31" s="68"/>
      <c r="L31" s="68"/>
      <c r="M31" s="68"/>
      <c r="N31" s="68"/>
      <c r="O31" s="68"/>
      <c r="P31" s="54"/>
      <c r="Q31" s="54">
        <v>0</v>
      </c>
      <c r="R31" s="54"/>
      <c r="S31" s="123"/>
      <c r="T31" s="123"/>
      <c r="U31" s="67"/>
      <c r="V31" s="123"/>
      <c r="W31" s="124"/>
      <c r="X31" s="125"/>
      <c r="Y31" s="126"/>
      <c r="Z31" s="127"/>
      <c r="AA31" s="127"/>
      <c r="AB31" s="127"/>
      <c r="AC31" s="127"/>
      <c r="AD31" s="127"/>
      <c r="AE31" s="151"/>
      <c r="AF31" s="142"/>
      <c r="AG31" s="145"/>
      <c r="AH31" s="145"/>
      <c r="AI31" s="145"/>
      <c r="AJ31" s="160"/>
      <c r="AK31" s="160"/>
      <c r="AL31" s="160"/>
      <c r="AM31" s="160"/>
      <c r="AN31" s="160"/>
      <c r="AO31" s="160"/>
      <c r="AP31" s="160"/>
      <c r="AQ31" s="160"/>
    </row>
    <row r="32" spans="1:43" ht="14.15" customHeight="1">
      <c r="A32" s="50"/>
      <c r="B32" s="51" t="s">
        <v>133</v>
      </c>
      <c r="C32" s="52" t="s">
        <v>119</v>
      </c>
      <c r="D32" s="54">
        <v>897.45614035087704</v>
      </c>
      <c r="E32" s="54"/>
      <c r="F32" s="54">
        <v>75</v>
      </c>
      <c r="G32" s="54">
        <v>972.45614035087704</v>
      </c>
      <c r="H32" s="54">
        <v>0</v>
      </c>
      <c r="I32" s="54">
        <v>972.45614035087704</v>
      </c>
      <c r="J32" s="54">
        <v>0</v>
      </c>
      <c r="K32" s="54">
        <v>0</v>
      </c>
      <c r="L32" s="54">
        <v>923.83333333333326</v>
      </c>
      <c r="M32" s="54">
        <v>0</v>
      </c>
      <c r="N32" s="54">
        <v>48.622807017543856</v>
      </c>
      <c r="O32" s="54"/>
      <c r="P32" s="54">
        <v>972.45614035087715</v>
      </c>
      <c r="Q32" s="54">
        <v>0</v>
      </c>
      <c r="R32" s="54">
        <v>-7.815970093361102E-14</v>
      </c>
      <c r="S32" s="103" t="s">
        <v>119</v>
      </c>
      <c r="T32" s="103" t="s">
        <v>119</v>
      </c>
      <c r="U32" s="52" t="s">
        <v>119</v>
      </c>
      <c r="V32" s="103" t="s">
        <v>119</v>
      </c>
      <c r="W32" s="104" t="s">
        <v>119</v>
      </c>
      <c r="X32" s="105"/>
      <c r="Y32" s="106">
        <v>100</v>
      </c>
      <c r="Z32" s="106">
        <v>0</v>
      </c>
      <c r="AA32" s="106">
        <v>0</v>
      </c>
      <c r="AB32" s="106">
        <v>95</v>
      </c>
      <c r="AC32" s="106">
        <v>0</v>
      </c>
      <c r="AD32" s="107">
        <v>5</v>
      </c>
      <c r="AE32" s="144">
        <v>0</v>
      </c>
      <c r="AF32" s="142"/>
      <c r="AG32" s="145"/>
      <c r="AH32" s="145"/>
      <c r="AI32" s="145"/>
      <c r="AJ32" s="160"/>
      <c r="AK32" s="160"/>
      <c r="AL32" s="160"/>
      <c r="AM32" s="160"/>
      <c r="AN32" s="160"/>
      <c r="AO32" s="160"/>
      <c r="AP32" s="160"/>
      <c r="AQ32" s="160"/>
    </row>
    <row r="33" spans="1:43" ht="14.15" customHeight="1">
      <c r="A33" s="50"/>
      <c r="B33" s="51" t="s">
        <v>134</v>
      </c>
      <c r="C33" s="54">
        <v>923.83333333333326</v>
      </c>
      <c r="D33" s="52">
        <v>554.29999999999995</v>
      </c>
      <c r="E33" s="53"/>
      <c r="F33" s="54">
        <v>125</v>
      </c>
      <c r="G33" s="54">
        <v>679.3</v>
      </c>
      <c r="H33" s="54">
        <v>0</v>
      </c>
      <c r="I33" s="54">
        <v>679.3</v>
      </c>
      <c r="J33" s="54">
        <v>0</v>
      </c>
      <c r="K33" s="264">
        <v>0</v>
      </c>
      <c r="L33" s="54">
        <v>61.544579999999996</v>
      </c>
      <c r="M33" s="54">
        <v>0</v>
      </c>
      <c r="N33" s="54">
        <v>20.786580000000001</v>
      </c>
      <c r="O33" s="54"/>
      <c r="P33" s="54">
        <v>82.331159999999997</v>
      </c>
      <c r="Q33" s="54">
        <v>0</v>
      </c>
      <c r="R33" s="54">
        <v>596.96884</v>
      </c>
      <c r="S33" s="103">
        <v>6.13458607365998</v>
      </c>
      <c r="T33" s="103">
        <v>16.807085133315013</v>
      </c>
      <c r="U33" s="52">
        <v>92.102826530566276</v>
      </c>
      <c r="V33" s="103">
        <v>4.7227909224615194</v>
      </c>
      <c r="W33" s="104">
        <v>7.2774678627254001</v>
      </c>
      <c r="X33" s="105"/>
      <c r="Y33" s="106">
        <v>100</v>
      </c>
      <c r="Z33" s="106">
        <v>0</v>
      </c>
      <c r="AA33" s="106">
        <v>0</v>
      </c>
      <c r="AB33" s="106">
        <v>8.51</v>
      </c>
      <c r="AC33" s="106"/>
      <c r="AD33" s="271">
        <v>3.06</v>
      </c>
      <c r="AE33" s="144">
        <v>0</v>
      </c>
      <c r="AF33" s="142">
        <v>100</v>
      </c>
      <c r="AG33" s="145">
        <v>548</v>
      </c>
      <c r="AH33" s="145">
        <v>28.1</v>
      </c>
      <c r="AI33" s="145">
        <v>43.3</v>
      </c>
      <c r="AJ33" s="160">
        <v>0</v>
      </c>
      <c r="AK33" s="160">
        <v>0.3</v>
      </c>
      <c r="AL33" s="160">
        <v>3</v>
      </c>
      <c r="AM33" s="160">
        <v>58</v>
      </c>
      <c r="AN33" s="160">
        <v>335</v>
      </c>
      <c r="AO33" s="160">
        <v>1.3</v>
      </c>
      <c r="AP33" s="160"/>
      <c r="AQ33" s="160"/>
    </row>
    <row r="34" spans="1:43" ht="14.15" customHeight="1">
      <c r="A34" s="55"/>
      <c r="B34" s="56" t="s">
        <v>135</v>
      </c>
      <c r="C34" s="57" t="s">
        <v>119</v>
      </c>
      <c r="D34" s="57">
        <v>2.4</v>
      </c>
      <c r="E34" s="61"/>
      <c r="F34" s="54">
        <v>65</v>
      </c>
      <c r="G34" s="58">
        <v>67.400000000000006</v>
      </c>
      <c r="H34" s="54">
        <v>0</v>
      </c>
      <c r="I34" s="58">
        <v>67.400000000000006</v>
      </c>
      <c r="J34" s="58">
        <v>0.22916000000000003</v>
      </c>
      <c r="K34" s="264">
        <v>0</v>
      </c>
      <c r="L34" s="58">
        <v>0</v>
      </c>
      <c r="M34" s="58">
        <v>0</v>
      </c>
      <c r="N34" s="58">
        <v>3.37</v>
      </c>
      <c r="O34" s="58"/>
      <c r="P34" s="54">
        <v>3.5991600000000004</v>
      </c>
      <c r="Q34" s="54">
        <v>0</v>
      </c>
      <c r="R34" s="54">
        <v>63.800840000000015</v>
      </c>
      <c r="S34" s="108">
        <v>0.65563178230845132</v>
      </c>
      <c r="T34" s="108">
        <v>1.7962514583793188</v>
      </c>
      <c r="U34" s="57">
        <v>6.843718056425204</v>
      </c>
      <c r="V34" s="108">
        <v>0.72568558918524473</v>
      </c>
      <c r="W34" s="109">
        <v>0.29997399354934617</v>
      </c>
      <c r="X34" s="110"/>
      <c r="Y34" s="111">
        <v>100</v>
      </c>
      <c r="Z34" s="111">
        <v>0.34</v>
      </c>
      <c r="AA34" s="111">
        <v>0</v>
      </c>
      <c r="AB34" s="111">
        <v>0</v>
      </c>
      <c r="AC34" s="111"/>
      <c r="AD34" s="112">
        <v>5</v>
      </c>
      <c r="AE34" s="148">
        <v>0</v>
      </c>
      <c r="AF34" s="142">
        <v>100</v>
      </c>
      <c r="AG34" s="145">
        <v>381</v>
      </c>
      <c r="AH34" s="145">
        <v>40.4</v>
      </c>
      <c r="AI34" s="145">
        <v>16.7</v>
      </c>
      <c r="AJ34" s="160">
        <v>110</v>
      </c>
      <c r="AK34" s="160">
        <v>1.07</v>
      </c>
      <c r="AL34" s="160">
        <v>0</v>
      </c>
      <c r="AM34" s="160">
        <v>227</v>
      </c>
      <c r="AN34" s="160">
        <v>585</v>
      </c>
      <c r="AO34" s="160">
        <v>8</v>
      </c>
      <c r="AP34" s="160"/>
      <c r="AQ34" s="160"/>
    </row>
    <row r="35" spans="1:43" ht="14.15" customHeight="1">
      <c r="A35" s="55"/>
      <c r="B35" s="56" t="s">
        <v>136</v>
      </c>
      <c r="C35" s="57" t="s">
        <v>119</v>
      </c>
      <c r="D35" s="57">
        <v>99.4</v>
      </c>
      <c r="E35" s="61"/>
      <c r="F35" s="54">
        <v>50</v>
      </c>
      <c r="G35" s="58">
        <v>149.4</v>
      </c>
      <c r="H35" s="54">
        <v>0</v>
      </c>
      <c r="I35" s="58">
        <v>149.4</v>
      </c>
      <c r="J35" s="58">
        <v>2.988</v>
      </c>
      <c r="K35" s="264">
        <v>0</v>
      </c>
      <c r="L35" s="58">
        <v>0</v>
      </c>
      <c r="M35" s="58">
        <v>0</v>
      </c>
      <c r="N35" s="58">
        <v>3.8395799999999998</v>
      </c>
      <c r="O35" s="58"/>
      <c r="P35" s="54">
        <v>6.8275799999999993</v>
      </c>
      <c r="Q35" s="54">
        <v>0</v>
      </c>
      <c r="R35" s="54">
        <v>142.57241999999999</v>
      </c>
      <c r="S35" s="108">
        <v>1.4651062561657351</v>
      </c>
      <c r="T35" s="108">
        <v>4.0139897429198221</v>
      </c>
      <c r="U35" s="57">
        <v>13.53918740286856</v>
      </c>
      <c r="V35" s="108">
        <v>0.81363572088984792</v>
      </c>
      <c r="W35" s="109">
        <v>7.2251815372556802E-2</v>
      </c>
      <c r="X35" s="110"/>
      <c r="Y35" s="111">
        <v>100</v>
      </c>
      <c r="Z35" s="112">
        <v>2</v>
      </c>
      <c r="AA35" s="111">
        <v>0</v>
      </c>
      <c r="AB35" s="111">
        <v>0</v>
      </c>
      <c r="AC35" s="111">
        <v>0</v>
      </c>
      <c r="AD35" s="271">
        <v>2.57</v>
      </c>
      <c r="AE35" s="148">
        <v>0</v>
      </c>
      <c r="AF35" s="142">
        <v>100</v>
      </c>
      <c r="AG35" s="145">
        <v>337.3</v>
      </c>
      <c r="AH35" s="145">
        <v>20.27</v>
      </c>
      <c r="AI35" s="145">
        <v>1.8</v>
      </c>
      <c r="AJ35" s="160">
        <v>157</v>
      </c>
      <c r="AK35" s="160">
        <v>0.64</v>
      </c>
      <c r="AL35" s="160">
        <v>6</v>
      </c>
      <c r="AM35" s="160">
        <v>125</v>
      </c>
      <c r="AN35" s="160">
        <v>320</v>
      </c>
      <c r="AO35" s="160">
        <v>6.7</v>
      </c>
      <c r="AP35" s="160"/>
      <c r="AQ35" s="160"/>
    </row>
    <row r="36" spans="1:43" ht="14.15" customHeight="1">
      <c r="A36" s="50"/>
      <c r="B36" s="51" t="s">
        <v>137</v>
      </c>
      <c r="C36" s="52"/>
      <c r="D36" s="52">
        <v>19577.52</v>
      </c>
      <c r="E36" s="61"/>
      <c r="F36" s="54">
        <v>0</v>
      </c>
      <c r="G36" s="54">
        <v>19577.52</v>
      </c>
      <c r="H36" s="54">
        <v>8950.75</v>
      </c>
      <c r="I36" s="54">
        <v>10626.77</v>
      </c>
      <c r="J36" s="54">
        <v>0</v>
      </c>
      <c r="K36" s="54">
        <v>0</v>
      </c>
      <c r="L36" s="54">
        <v>6725.6827329999996</v>
      </c>
      <c r="M36" s="54">
        <v>0</v>
      </c>
      <c r="N36" s="54">
        <v>387.87710500000003</v>
      </c>
      <c r="O36" s="54"/>
      <c r="P36" s="54">
        <v>7113.5598379999992</v>
      </c>
      <c r="Q36" s="54">
        <v>0</v>
      </c>
      <c r="R36" s="54">
        <v>3513.2101620000008</v>
      </c>
      <c r="S36" s="103">
        <v>36.102537837060183</v>
      </c>
      <c r="T36" s="103">
        <v>98.91106256728817</v>
      </c>
      <c r="U36" s="52">
        <v>188.19807874677917</v>
      </c>
      <c r="V36" s="103">
        <v>1.7823773474625326</v>
      </c>
      <c r="W36" s="104">
        <v>18.190733516749965</v>
      </c>
      <c r="X36" s="105"/>
      <c r="Y36" s="106">
        <v>100</v>
      </c>
      <c r="Z36" s="106">
        <v>0</v>
      </c>
      <c r="AA36" s="106">
        <v>0.05</v>
      </c>
      <c r="AB36" s="106">
        <v>63.29</v>
      </c>
      <c r="AC36" s="106"/>
      <c r="AD36" s="143">
        <v>3.65</v>
      </c>
      <c r="AE36" s="146"/>
      <c r="AF36" s="142">
        <v>53</v>
      </c>
      <c r="AG36" s="145">
        <v>359</v>
      </c>
      <c r="AH36" s="145">
        <v>3.4</v>
      </c>
      <c r="AI36" s="145">
        <v>34.700000000000003</v>
      </c>
      <c r="AJ36" s="160">
        <v>0</v>
      </c>
      <c r="AK36" s="160">
        <v>0.1</v>
      </c>
      <c r="AL36" s="160">
        <v>2</v>
      </c>
      <c r="AM36" s="160">
        <v>21</v>
      </c>
      <c r="AN36" s="160">
        <v>98</v>
      </c>
      <c r="AO36" s="160">
        <v>2</v>
      </c>
      <c r="AP36" s="160"/>
      <c r="AQ36" s="160"/>
    </row>
    <row r="37" spans="1:43" ht="14.15" customHeight="1">
      <c r="A37" s="50"/>
      <c r="B37" s="51" t="s">
        <v>138</v>
      </c>
      <c r="C37" s="54">
        <v>6725.6827329999996</v>
      </c>
      <c r="D37" s="54">
        <v>1681.4206832499999</v>
      </c>
      <c r="E37" s="61"/>
      <c r="F37" s="54">
        <v>0</v>
      </c>
      <c r="G37" s="54">
        <v>1681.4206832499999</v>
      </c>
      <c r="H37" s="54">
        <v>4894.3999999999996</v>
      </c>
      <c r="I37" s="54">
        <v>-3212.9793167499997</v>
      </c>
      <c r="J37" s="54">
        <v>0</v>
      </c>
      <c r="K37" s="54">
        <v>0</v>
      </c>
      <c r="L37" s="54">
        <v>-2025.4621612791998</v>
      </c>
      <c r="M37" s="54">
        <v>0</v>
      </c>
      <c r="N37" s="54">
        <v>-35.021474552575</v>
      </c>
      <c r="O37" s="54"/>
      <c r="P37" s="54">
        <v>-2060.4836358317748</v>
      </c>
      <c r="Q37" s="54">
        <v>0</v>
      </c>
      <c r="R37" s="54">
        <v>-1152.4956809182249</v>
      </c>
      <c r="S37" s="103" t="s">
        <v>119</v>
      </c>
      <c r="T37" s="103" t="s">
        <v>119</v>
      </c>
      <c r="U37" s="52" t="s">
        <v>119</v>
      </c>
      <c r="V37" s="103" t="s">
        <v>119</v>
      </c>
      <c r="W37" s="104" t="s">
        <v>119</v>
      </c>
      <c r="X37" s="105"/>
      <c r="Y37" s="106">
        <v>100</v>
      </c>
      <c r="Z37" s="106">
        <v>0</v>
      </c>
      <c r="AA37" s="106">
        <v>0</v>
      </c>
      <c r="AB37" s="106"/>
      <c r="AC37" s="106"/>
      <c r="AD37" s="143">
        <v>1.0900000000000001</v>
      </c>
      <c r="AE37" s="106">
        <v>0</v>
      </c>
      <c r="AF37" s="142"/>
      <c r="AG37" s="145"/>
      <c r="AH37" s="145"/>
      <c r="AI37" s="145"/>
      <c r="AJ37" s="160"/>
      <c r="AK37" s="160"/>
      <c r="AL37" s="160"/>
      <c r="AM37" s="160"/>
      <c r="AN37" s="160"/>
      <c r="AO37" s="160"/>
      <c r="AP37" s="160"/>
      <c r="AQ37" s="160"/>
    </row>
    <row r="38" spans="1:43" ht="14.15" customHeight="1">
      <c r="A38" s="55"/>
      <c r="B38" s="56"/>
      <c r="C38" s="57"/>
      <c r="D38" s="57"/>
      <c r="E38" s="58"/>
      <c r="F38" s="54">
        <v>0</v>
      </c>
      <c r="G38" s="58"/>
      <c r="H38" s="54">
        <v>0</v>
      </c>
      <c r="I38" s="58"/>
      <c r="J38" s="58"/>
      <c r="K38" s="58"/>
      <c r="L38" s="58"/>
      <c r="M38" s="58"/>
      <c r="N38" s="58"/>
      <c r="O38" s="58"/>
      <c r="P38" s="54"/>
      <c r="Q38" s="54">
        <v>0</v>
      </c>
      <c r="R38" s="54"/>
      <c r="S38" s="108"/>
      <c r="T38" s="108"/>
      <c r="U38" s="113"/>
      <c r="V38" s="114"/>
      <c r="W38" s="115"/>
      <c r="X38" s="110"/>
      <c r="Y38" s="111"/>
      <c r="Z38" s="112"/>
      <c r="AA38" s="112"/>
      <c r="AB38" s="112"/>
      <c r="AC38" s="112"/>
      <c r="AD38" s="112"/>
      <c r="AE38" s="149"/>
      <c r="AF38" s="142"/>
      <c r="AG38" s="145"/>
      <c r="AH38" s="145"/>
      <c r="AI38" s="145"/>
      <c r="AJ38" s="160"/>
      <c r="AK38" s="160"/>
      <c r="AL38" s="160"/>
      <c r="AM38" s="160"/>
      <c r="AN38" s="160"/>
      <c r="AO38" s="160"/>
      <c r="AP38" s="160"/>
      <c r="AQ38" s="160"/>
    </row>
    <row r="39" spans="1:43" ht="14.15" customHeight="1" thickBot="1">
      <c r="A39" s="62" t="s">
        <v>139</v>
      </c>
      <c r="B39" s="63"/>
      <c r="C39" s="57"/>
      <c r="D39" s="52"/>
      <c r="E39" s="58"/>
      <c r="F39" s="54">
        <v>0</v>
      </c>
      <c r="G39" s="58"/>
      <c r="H39" s="54">
        <v>0</v>
      </c>
      <c r="I39" s="58"/>
      <c r="J39" s="58"/>
      <c r="K39" s="58"/>
      <c r="L39" s="58"/>
      <c r="M39" s="58"/>
      <c r="N39" s="58"/>
      <c r="O39" s="58"/>
      <c r="P39" s="54"/>
      <c r="Q39" s="54">
        <v>0</v>
      </c>
      <c r="R39" s="54"/>
      <c r="S39" s="108"/>
      <c r="T39" s="108"/>
      <c r="U39" s="116">
        <v>82.479534933643464</v>
      </c>
      <c r="V39" s="116">
        <v>0.89662364707586495</v>
      </c>
      <c r="W39" s="116">
        <v>0.3708092837057364</v>
      </c>
      <c r="X39" s="110"/>
      <c r="Y39" s="111"/>
      <c r="Z39" s="112"/>
      <c r="AA39" s="112"/>
      <c r="AB39" s="112"/>
      <c r="AC39" s="112"/>
      <c r="AD39" s="112"/>
      <c r="AE39" s="149"/>
      <c r="AF39" s="142"/>
      <c r="AG39" s="145"/>
      <c r="AH39" s="145"/>
      <c r="AI39" s="145"/>
      <c r="AJ39" s="160"/>
      <c r="AK39" s="160"/>
      <c r="AL39" s="160"/>
      <c r="AM39" s="160"/>
      <c r="AN39" s="160"/>
      <c r="AO39" s="160"/>
      <c r="AP39" s="160"/>
      <c r="AQ39" s="160"/>
    </row>
    <row r="40" spans="1:43" ht="14.15" customHeight="1">
      <c r="A40" s="55"/>
      <c r="B40" s="69" t="s">
        <v>140</v>
      </c>
      <c r="C40" s="70"/>
      <c r="D40" s="70">
        <v>75</v>
      </c>
      <c r="E40" s="53"/>
      <c r="F40" s="54">
        <v>10</v>
      </c>
      <c r="G40" s="58">
        <v>85</v>
      </c>
      <c r="H40" s="54">
        <v>7</v>
      </c>
      <c r="I40" s="58">
        <v>78</v>
      </c>
      <c r="J40" s="58">
        <v>0</v>
      </c>
      <c r="K40" s="58">
        <v>0</v>
      </c>
      <c r="L40" s="58">
        <v>0</v>
      </c>
      <c r="M40" s="58">
        <v>0</v>
      </c>
      <c r="N40" s="58">
        <v>0.86580000000000013</v>
      </c>
      <c r="O40" s="58"/>
      <c r="P40" s="54">
        <v>0.86580000000000013</v>
      </c>
      <c r="Q40" s="54">
        <v>0</v>
      </c>
      <c r="R40" s="54">
        <v>77.134199999999993</v>
      </c>
      <c r="S40" s="108">
        <v>0.79264838868793153</v>
      </c>
      <c r="T40" s="108">
        <v>2.1716394210628263</v>
      </c>
      <c r="U40" s="57">
        <v>1.1259950398210752</v>
      </c>
      <c r="V40" s="108">
        <v>1.1922300421634915E-2</v>
      </c>
      <c r="W40" s="109">
        <v>8.6105503045141044E-2</v>
      </c>
      <c r="X40" s="110"/>
      <c r="Y40" s="111">
        <v>100</v>
      </c>
      <c r="Z40" s="111">
        <v>0</v>
      </c>
      <c r="AA40" s="111">
        <v>0</v>
      </c>
      <c r="AB40" s="111">
        <v>0</v>
      </c>
      <c r="AC40" s="111">
        <v>0</v>
      </c>
      <c r="AD40" s="147">
        <v>1.1100000000000001</v>
      </c>
      <c r="AE40" s="149">
        <v>98.89</v>
      </c>
      <c r="AF40" s="142">
        <v>61</v>
      </c>
      <c r="AG40" s="145">
        <v>85</v>
      </c>
      <c r="AH40" s="145">
        <v>0.9</v>
      </c>
      <c r="AI40" s="145">
        <v>6.5</v>
      </c>
      <c r="AJ40" s="160">
        <v>180</v>
      </c>
      <c r="AK40" s="160">
        <v>0.05</v>
      </c>
      <c r="AL40" s="160">
        <v>13</v>
      </c>
      <c r="AM40" s="160">
        <v>10</v>
      </c>
      <c r="AN40" s="160">
        <v>20</v>
      </c>
      <c r="AO40" s="160">
        <v>0.9</v>
      </c>
      <c r="AP40" s="160"/>
      <c r="AQ40" s="160"/>
    </row>
    <row r="41" spans="1:43" ht="14.15" customHeight="1">
      <c r="A41" s="55"/>
      <c r="B41" s="69" t="s">
        <v>141</v>
      </c>
      <c r="C41" s="70"/>
      <c r="D41" s="70">
        <v>15</v>
      </c>
      <c r="E41" s="53"/>
      <c r="F41" s="54">
        <v>15</v>
      </c>
      <c r="G41" s="58">
        <v>30</v>
      </c>
      <c r="H41" s="54">
        <v>0</v>
      </c>
      <c r="I41" s="58">
        <v>30</v>
      </c>
      <c r="J41" s="58">
        <v>0</v>
      </c>
      <c r="K41" s="58">
        <v>0</v>
      </c>
      <c r="L41" s="58">
        <v>0</v>
      </c>
      <c r="M41" s="58">
        <v>0</v>
      </c>
      <c r="N41" s="58">
        <v>0.33300000000000002</v>
      </c>
      <c r="O41" s="58"/>
      <c r="P41" s="54">
        <v>0.33300000000000002</v>
      </c>
      <c r="Q41" s="54">
        <v>0</v>
      </c>
      <c r="R41" s="54">
        <v>29.667000000000002</v>
      </c>
      <c r="S41" s="108">
        <v>0.30486476487997372</v>
      </c>
      <c r="T41" s="108">
        <v>0.83524593117801027</v>
      </c>
      <c r="U41" s="57">
        <v>0.18460856144675736</v>
      </c>
      <c r="V41" s="108">
        <v>3.143030439022853E-3</v>
      </c>
      <c r="W41" s="109">
        <v>9.4883937781821968E-4</v>
      </c>
      <c r="X41" s="110"/>
      <c r="Y41" s="111">
        <v>100</v>
      </c>
      <c r="Z41" s="111">
        <v>0</v>
      </c>
      <c r="AA41" s="111">
        <v>0</v>
      </c>
      <c r="AB41" s="111">
        <v>0</v>
      </c>
      <c r="AC41" s="111">
        <v>0</v>
      </c>
      <c r="AD41" s="147">
        <v>1.1100000000000001</v>
      </c>
      <c r="AE41" s="149">
        <v>98.89</v>
      </c>
      <c r="AF41" s="142">
        <v>71</v>
      </c>
      <c r="AG41" s="145">
        <v>31.13</v>
      </c>
      <c r="AH41" s="145">
        <v>0.53</v>
      </c>
      <c r="AI41" s="145">
        <v>0.16</v>
      </c>
      <c r="AJ41" s="160">
        <v>210</v>
      </c>
      <c r="AK41" s="160">
        <v>0.06</v>
      </c>
      <c r="AL41" s="160">
        <v>41</v>
      </c>
      <c r="AM41" s="160">
        <v>30</v>
      </c>
      <c r="AN41" s="160">
        <v>24</v>
      </c>
      <c r="AO41" s="160">
        <v>0.4</v>
      </c>
      <c r="AP41" s="160"/>
      <c r="AQ41" s="160"/>
    </row>
    <row r="42" spans="1:43" ht="14.15" customHeight="1">
      <c r="A42" s="55"/>
      <c r="B42" s="69" t="s">
        <v>142</v>
      </c>
      <c r="C42" s="70"/>
      <c r="D42" s="70">
        <v>91.3</v>
      </c>
      <c r="E42" s="53"/>
      <c r="F42" s="54">
        <v>30</v>
      </c>
      <c r="G42" s="58">
        <v>121.3</v>
      </c>
      <c r="H42" s="54">
        <v>30</v>
      </c>
      <c r="I42" s="58">
        <v>91.3</v>
      </c>
      <c r="J42" s="58">
        <v>0</v>
      </c>
      <c r="K42" s="58">
        <v>0</v>
      </c>
      <c r="L42" s="58">
        <v>0</v>
      </c>
      <c r="M42" s="58">
        <v>0</v>
      </c>
      <c r="N42" s="58">
        <v>1.0134300000000001</v>
      </c>
      <c r="O42" s="58"/>
      <c r="P42" s="54">
        <v>1.0134300000000001</v>
      </c>
      <c r="Q42" s="54">
        <v>0</v>
      </c>
      <c r="R42" s="54">
        <v>90.286569999999998</v>
      </c>
      <c r="S42" s="108">
        <v>0.92780510111805325</v>
      </c>
      <c r="T42" s="108">
        <v>2.5419317838850772</v>
      </c>
      <c r="U42" s="57">
        <v>1.0249068952624631</v>
      </c>
      <c r="V42" s="108">
        <v>1.6268363416864495E-2</v>
      </c>
      <c r="W42" s="109">
        <v>3.2536726833728991E-3</v>
      </c>
      <c r="X42" s="110"/>
      <c r="Y42" s="111">
        <v>100</v>
      </c>
      <c r="Z42" s="111">
        <v>0</v>
      </c>
      <c r="AA42" s="111">
        <v>0</v>
      </c>
      <c r="AB42" s="111">
        <v>0</v>
      </c>
      <c r="AC42" s="111">
        <v>0</v>
      </c>
      <c r="AD42" s="147">
        <v>1.1100000000000001</v>
      </c>
      <c r="AE42" s="149">
        <v>98.89</v>
      </c>
      <c r="AF42" s="142">
        <v>64</v>
      </c>
      <c r="AG42" s="145">
        <v>63</v>
      </c>
      <c r="AH42" s="145">
        <v>1</v>
      </c>
      <c r="AI42" s="145">
        <v>0.2</v>
      </c>
      <c r="AJ42" s="160">
        <v>0</v>
      </c>
      <c r="AK42" s="160">
        <v>0.05</v>
      </c>
      <c r="AL42" s="160">
        <v>9</v>
      </c>
      <c r="AM42" s="160">
        <v>18</v>
      </c>
      <c r="AN42" s="160">
        <v>9</v>
      </c>
      <c r="AO42" s="160">
        <v>0.9</v>
      </c>
      <c r="AP42" s="160"/>
      <c r="AQ42" s="160"/>
    </row>
    <row r="43" spans="1:43" ht="14.15" customHeight="1">
      <c r="A43" s="55"/>
      <c r="B43" s="69" t="s">
        <v>143</v>
      </c>
      <c r="C43" s="70"/>
      <c r="D43" s="70">
        <v>155.19999999999999</v>
      </c>
      <c r="E43" s="53"/>
      <c r="F43" s="54">
        <v>35</v>
      </c>
      <c r="G43" s="58">
        <v>190.2</v>
      </c>
      <c r="H43" s="54">
        <v>40</v>
      </c>
      <c r="I43" s="58">
        <v>150.19999999999999</v>
      </c>
      <c r="J43" s="58">
        <v>0</v>
      </c>
      <c r="K43" s="58">
        <v>0</v>
      </c>
      <c r="L43" s="58">
        <v>0</v>
      </c>
      <c r="M43" s="58">
        <v>0</v>
      </c>
      <c r="N43" s="58">
        <v>1.6672200000000001</v>
      </c>
      <c r="O43" s="58"/>
      <c r="P43" s="54">
        <v>1.6672200000000001</v>
      </c>
      <c r="Q43" s="54">
        <v>0</v>
      </c>
      <c r="R43" s="54">
        <v>148.53278</v>
      </c>
      <c r="S43" s="108">
        <v>1.5263562561657351</v>
      </c>
      <c r="T43" s="108">
        <v>4.181797962097904</v>
      </c>
      <c r="U43" s="57">
        <v>1.232794039226462</v>
      </c>
      <c r="V43" s="108">
        <v>2.299988879153847E-2</v>
      </c>
      <c r="W43" s="109">
        <v>2.7599866549846166E-2</v>
      </c>
      <c r="X43" s="110"/>
      <c r="Y43" s="111">
        <v>100</v>
      </c>
      <c r="Z43" s="111">
        <v>0</v>
      </c>
      <c r="AA43" s="111">
        <v>0</v>
      </c>
      <c r="AB43" s="111">
        <v>0</v>
      </c>
      <c r="AC43" s="111">
        <v>0</v>
      </c>
      <c r="AD43" s="147">
        <v>1.1100000000000001</v>
      </c>
      <c r="AE43" s="149">
        <v>98.89</v>
      </c>
      <c r="AF43" s="142">
        <v>22</v>
      </c>
      <c r="AG43" s="145">
        <v>134</v>
      </c>
      <c r="AH43" s="145">
        <v>2.5</v>
      </c>
      <c r="AI43" s="145">
        <v>3</v>
      </c>
      <c r="AJ43" s="160">
        <v>175</v>
      </c>
      <c r="AK43" s="160">
        <v>0.1</v>
      </c>
      <c r="AL43" s="160">
        <v>53</v>
      </c>
      <c r="AM43" s="160">
        <v>7.4</v>
      </c>
      <c r="AN43" s="160">
        <v>44</v>
      </c>
      <c r="AO43" s="160">
        <v>1.3</v>
      </c>
      <c r="AP43" s="160"/>
      <c r="AQ43" s="160"/>
    </row>
    <row r="44" spans="1:43" ht="14.15" customHeight="1">
      <c r="A44" s="55"/>
      <c r="B44" s="69" t="s">
        <v>144</v>
      </c>
      <c r="C44" s="70"/>
      <c r="D44" s="70">
        <v>18.5</v>
      </c>
      <c r="E44" s="53"/>
      <c r="F44" s="54">
        <v>20</v>
      </c>
      <c r="G44" s="58">
        <v>38.5</v>
      </c>
      <c r="H44" s="54">
        <v>0</v>
      </c>
      <c r="I44" s="58">
        <v>38.5</v>
      </c>
      <c r="J44" s="58">
        <v>0</v>
      </c>
      <c r="K44" s="58">
        <v>0</v>
      </c>
      <c r="L44" s="58">
        <v>0</v>
      </c>
      <c r="M44" s="58">
        <v>0</v>
      </c>
      <c r="N44" s="58">
        <v>0.42735000000000006</v>
      </c>
      <c r="O44" s="58"/>
      <c r="P44" s="54">
        <v>0.42735000000000006</v>
      </c>
      <c r="Q44" s="54">
        <v>0</v>
      </c>
      <c r="R44" s="54">
        <v>38.072650000000003</v>
      </c>
      <c r="S44" s="108">
        <v>0.39124311492929958</v>
      </c>
      <c r="T44" s="108">
        <v>1.0718989450117797</v>
      </c>
      <c r="U44" s="57">
        <v>0.43068899610573308</v>
      </c>
      <c r="V44" s="108">
        <v>7.9106142141869337E-3</v>
      </c>
      <c r="W44" s="109">
        <v>2.636871404728978E-3</v>
      </c>
      <c r="X44" s="110"/>
      <c r="Y44" s="111">
        <v>100</v>
      </c>
      <c r="Z44" s="111">
        <v>0</v>
      </c>
      <c r="AA44" s="111">
        <v>0</v>
      </c>
      <c r="AB44" s="111">
        <v>0</v>
      </c>
      <c r="AC44" s="111">
        <v>0</v>
      </c>
      <c r="AD44" s="147">
        <v>1.1100000000000001</v>
      </c>
      <c r="AE44" s="149">
        <v>98.89</v>
      </c>
      <c r="AF44" s="142">
        <v>82</v>
      </c>
      <c r="AG44" s="145">
        <v>49</v>
      </c>
      <c r="AH44" s="145">
        <v>0.9</v>
      </c>
      <c r="AI44" s="145">
        <v>0.3</v>
      </c>
      <c r="AJ44" s="160">
        <v>0</v>
      </c>
      <c r="AK44" s="160">
        <v>0</v>
      </c>
      <c r="AL44" s="160">
        <v>5</v>
      </c>
      <c r="AM44" s="160">
        <v>7.5</v>
      </c>
      <c r="AN44" s="160">
        <v>9</v>
      </c>
      <c r="AO44" s="160">
        <v>1.1000000000000001</v>
      </c>
      <c r="AP44" s="160"/>
      <c r="AQ44" s="160"/>
    </row>
    <row r="45" spans="1:43" ht="14.15" customHeight="1">
      <c r="A45" s="55"/>
      <c r="B45" s="69" t="s">
        <v>145</v>
      </c>
      <c r="C45" s="70"/>
      <c r="D45" s="70">
        <v>13.3</v>
      </c>
      <c r="E45" s="53"/>
      <c r="F45" s="54">
        <v>0</v>
      </c>
      <c r="G45" s="58">
        <v>13.3</v>
      </c>
      <c r="H45" s="54">
        <v>0</v>
      </c>
      <c r="I45" s="58">
        <v>13.3</v>
      </c>
      <c r="J45" s="58">
        <v>0</v>
      </c>
      <c r="K45" s="58">
        <v>0</v>
      </c>
      <c r="L45" s="58">
        <v>0</v>
      </c>
      <c r="M45" s="58">
        <v>0</v>
      </c>
      <c r="N45" s="58">
        <v>0.14763000000000001</v>
      </c>
      <c r="O45" s="58"/>
      <c r="P45" s="54">
        <v>0.14763000000000001</v>
      </c>
      <c r="Q45" s="54">
        <v>0</v>
      </c>
      <c r="R45" s="54">
        <v>13.152370000000001</v>
      </c>
      <c r="S45" s="108">
        <v>0.13515671243012167</v>
      </c>
      <c r="T45" s="108">
        <v>0.3702923628222512</v>
      </c>
      <c r="U45" s="57">
        <v>0.15330103820841201</v>
      </c>
      <c r="V45" s="108">
        <v>1.9995787592401565E-3</v>
      </c>
      <c r="W45" s="109">
        <v>6.6652625308005232E-4</v>
      </c>
      <c r="X45" s="110"/>
      <c r="Y45" s="111">
        <v>100</v>
      </c>
      <c r="Z45" s="111">
        <v>0</v>
      </c>
      <c r="AA45" s="111">
        <v>0</v>
      </c>
      <c r="AB45" s="111">
        <v>0</v>
      </c>
      <c r="AC45" s="111">
        <v>0</v>
      </c>
      <c r="AD45" s="147">
        <v>1.1100000000000001</v>
      </c>
      <c r="AE45" s="149">
        <v>98.89</v>
      </c>
      <c r="AF45" s="142">
        <v>90</v>
      </c>
      <c r="AG45" s="145">
        <v>46</v>
      </c>
      <c r="AH45" s="145">
        <v>0.6</v>
      </c>
      <c r="AI45" s="145">
        <v>0.2</v>
      </c>
      <c r="AJ45" s="160"/>
      <c r="AK45" s="160"/>
      <c r="AL45" s="160"/>
      <c r="AM45" s="160"/>
      <c r="AN45" s="160"/>
      <c r="AO45" s="160"/>
      <c r="AP45" s="160"/>
      <c r="AQ45" s="160"/>
    </row>
    <row r="46" spans="1:43" ht="14.15" customHeight="1">
      <c r="A46" s="55"/>
      <c r="B46" s="69" t="s">
        <v>146</v>
      </c>
      <c r="C46" s="70"/>
      <c r="D46" s="70">
        <v>234.3</v>
      </c>
      <c r="E46" s="53"/>
      <c r="F46" s="54">
        <v>25</v>
      </c>
      <c r="G46" s="58">
        <v>259.3</v>
      </c>
      <c r="H46" s="54">
        <v>80</v>
      </c>
      <c r="I46" s="58">
        <v>179.3</v>
      </c>
      <c r="J46" s="58">
        <v>0</v>
      </c>
      <c r="K46" s="58">
        <v>0</v>
      </c>
      <c r="L46" s="58">
        <v>0</v>
      </c>
      <c r="M46" s="58">
        <v>0</v>
      </c>
      <c r="N46" s="58">
        <v>1.9902300000000002</v>
      </c>
      <c r="O46" s="58"/>
      <c r="P46" s="54">
        <v>1.9902300000000002</v>
      </c>
      <c r="Q46" s="54">
        <v>0</v>
      </c>
      <c r="R46" s="54">
        <v>177.30977000000001</v>
      </c>
      <c r="S46" s="108">
        <v>1.8220750780993096</v>
      </c>
      <c r="T46" s="108">
        <v>4.9919865153405745</v>
      </c>
      <c r="U46" s="57">
        <v>1.185322238135043</v>
      </c>
      <c r="V46" s="108">
        <v>1.1681248445896946E-2</v>
      </c>
      <c r="W46" s="109">
        <v>4.2182286054627859E-3</v>
      </c>
      <c r="X46" s="110"/>
      <c r="Y46" s="111">
        <v>100</v>
      </c>
      <c r="Z46" s="111">
        <v>0</v>
      </c>
      <c r="AA46" s="111">
        <v>0</v>
      </c>
      <c r="AB46" s="111">
        <v>0</v>
      </c>
      <c r="AC46" s="111">
        <v>0</v>
      </c>
      <c r="AD46" s="147">
        <v>1.1100000000000001</v>
      </c>
      <c r="AE46" s="149">
        <v>98.89</v>
      </c>
      <c r="AF46" s="142">
        <v>65</v>
      </c>
      <c r="AG46" s="145">
        <v>36.53</v>
      </c>
      <c r="AH46" s="145">
        <v>0.36</v>
      </c>
      <c r="AI46" s="145">
        <v>0.13</v>
      </c>
      <c r="AJ46" s="160">
        <v>1200</v>
      </c>
      <c r="AK46" s="160">
        <v>0.08</v>
      </c>
      <c r="AL46" s="160">
        <v>6</v>
      </c>
      <c r="AM46" s="160">
        <v>15</v>
      </c>
      <c r="AN46" s="160">
        <v>9</v>
      </c>
      <c r="AO46" s="160">
        <v>0.2</v>
      </c>
      <c r="AP46" s="160"/>
      <c r="AQ46" s="160"/>
    </row>
    <row r="47" spans="1:43" ht="14.15" customHeight="1">
      <c r="A47" s="55"/>
      <c r="B47" s="69" t="s">
        <v>147</v>
      </c>
      <c r="C47" s="70"/>
      <c r="D47" s="70">
        <v>112</v>
      </c>
      <c r="E47" s="53"/>
      <c r="F47" s="54">
        <v>20</v>
      </c>
      <c r="G47" s="58">
        <v>132</v>
      </c>
      <c r="H47" s="54">
        <v>0</v>
      </c>
      <c r="I47" s="58">
        <v>132</v>
      </c>
      <c r="J47" s="58">
        <v>0</v>
      </c>
      <c r="K47" s="58">
        <v>0</v>
      </c>
      <c r="L47" s="58">
        <v>0</v>
      </c>
      <c r="M47" s="58">
        <v>0</v>
      </c>
      <c r="N47" s="58">
        <v>1.4652000000000001</v>
      </c>
      <c r="O47" s="58"/>
      <c r="P47" s="54">
        <v>1.4652000000000001</v>
      </c>
      <c r="Q47" s="54">
        <v>0</v>
      </c>
      <c r="R47" s="54">
        <v>130.53479999999999</v>
      </c>
      <c r="S47" s="108">
        <v>1.341404965471884</v>
      </c>
      <c r="T47" s="108">
        <v>3.6750820971832439</v>
      </c>
      <c r="U47" s="57">
        <v>0.39734987634745228</v>
      </c>
      <c r="V47" s="108">
        <v>6.0381598856720691E-3</v>
      </c>
      <c r="W47" s="109">
        <v>2.9216902672606787E-3</v>
      </c>
      <c r="X47" s="110"/>
      <c r="Y47" s="111">
        <v>100</v>
      </c>
      <c r="Z47" s="111">
        <v>0</v>
      </c>
      <c r="AA47" s="111">
        <v>0</v>
      </c>
      <c r="AB47" s="111">
        <v>0</v>
      </c>
      <c r="AC47" s="111">
        <v>0</v>
      </c>
      <c r="AD47" s="147">
        <v>1.1100000000000001</v>
      </c>
      <c r="AE47" s="149">
        <v>98.89</v>
      </c>
      <c r="AF47" s="142">
        <v>53</v>
      </c>
      <c r="AG47" s="145">
        <v>20.399999999999999</v>
      </c>
      <c r="AH47" s="145">
        <v>0.31</v>
      </c>
      <c r="AI47" s="145">
        <v>0.15</v>
      </c>
      <c r="AJ47" s="160">
        <v>130</v>
      </c>
      <c r="AK47" s="160">
        <v>0.08</v>
      </c>
      <c r="AL47" s="160">
        <v>24</v>
      </c>
      <c r="AM47" s="160">
        <v>16</v>
      </c>
      <c r="AN47" s="160">
        <v>11</v>
      </c>
      <c r="AO47" s="160">
        <v>0.3</v>
      </c>
      <c r="AP47" s="160"/>
      <c r="AQ47" s="160"/>
    </row>
    <row r="48" spans="1:43" ht="14.15" customHeight="1">
      <c r="A48" s="55"/>
      <c r="B48" s="69" t="s">
        <v>148</v>
      </c>
      <c r="C48" s="70"/>
      <c r="D48" s="70">
        <v>1251.3</v>
      </c>
      <c r="E48" s="53"/>
      <c r="F48" s="54">
        <v>2</v>
      </c>
      <c r="G48" s="58">
        <v>1253.3</v>
      </c>
      <c r="H48" s="54">
        <v>600</v>
      </c>
      <c r="I48" s="58">
        <v>653.29999999999995</v>
      </c>
      <c r="J48" s="58">
        <v>0</v>
      </c>
      <c r="K48" s="58">
        <v>0</v>
      </c>
      <c r="L48" s="58">
        <v>0</v>
      </c>
      <c r="M48" s="58">
        <v>0</v>
      </c>
      <c r="N48" s="58">
        <v>7.2516300000000005</v>
      </c>
      <c r="O48" s="58"/>
      <c r="P48" s="54">
        <v>7.2516300000000005</v>
      </c>
      <c r="Q48" s="54">
        <v>0</v>
      </c>
      <c r="R48" s="54">
        <v>646.04836999999998</v>
      </c>
      <c r="S48" s="108">
        <v>6.638938363202894</v>
      </c>
      <c r="T48" s="108">
        <v>18.188872227953134</v>
      </c>
      <c r="U48" s="57">
        <v>4.7063706889828731</v>
      </c>
      <c r="V48" s="108">
        <v>5.1838285849666432E-2</v>
      </c>
      <c r="W48" s="109">
        <v>0</v>
      </c>
      <c r="X48" s="110"/>
      <c r="Y48" s="111">
        <v>100</v>
      </c>
      <c r="Z48" s="111">
        <v>0</v>
      </c>
      <c r="AA48" s="111">
        <v>0</v>
      </c>
      <c r="AB48" s="111">
        <v>0</v>
      </c>
      <c r="AC48" s="111">
        <v>0</v>
      </c>
      <c r="AD48" s="147">
        <v>1.1100000000000001</v>
      </c>
      <c r="AE48" s="149">
        <v>98.89</v>
      </c>
      <c r="AF48" s="142">
        <v>75</v>
      </c>
      <c r="AG48" s="145">
        <v>34.5</v>
      </c>
      <c r="AH48" s="145">
        <v>0.38</v>
      </c>
      <c r="AI48" s="145">
        <v>0</v>
      </c>
      <c r="AJ48" s="160">
        <v>365</v>
      </c>
      <c r="AK48" s="160">
        <v>0.04</v>
      </c>
      <c r="AL48" s="160">
        <v>78</v>
      </c>
      <c r="AM48" s="160">
        <v>23</v>
      </c>
      <c r="AN48" s="160">
        <v>12</v>
      </c>
      <c r="AO48" s="160">
        <v>1.7</v>
      </c>
      <c r="AP48" s="160"/>
      <c r="AQ48" s="160"/>
    </row>
    <row r="49" spans="1:43" ht="14.15" customHeight="1">
      <c r="A49" s="55"/>
      <c r="B49" s="69" t="s">
        <v>149</v>
      </c>
      <c r="C49" s="70"/>
      <c r="D49" s="70">
        <v>7688.2</v>
      </c>
      <c r="E49" s="53"/>
      <c r="F49" s="54">
        <v>0</v>
      </c>
      <c r="G49" s="58">
        <v>7688.2</v>
      </c>
      <c r="H49" s="54">
        <v>3100</v>
      </c>
      <c r="I49" s="58">
        <v>4588.2</v>
      </c>
      <c r="J49" s="58">
        <v>0</v>
      </c>
      <c r="K49" s="58">
        <v>0</v>
      </c>
      <c r="L49" s="58">
        <v>0</v>
      </c>
      <c r="M49" s="58">
        <v>0</v>
      </c>
      <c r="N49" s="58">
        <v>50.929020000000001</v>
      </c>
      <c r="O49" s="58"/>
      <c r="P49" s="54">
        <v>50.929020000000001</v>
      </c>
      <c r="Q49" s="54">
        <v>0</v>
      </c>
      <c r="R49" s="54">
        <v>4537.2709800000002</v>
      </c>
      <c r="S49" s="108">
        <v>46.62601714074318</v>
      </c>
      <c r="T49" s="108">
        <v>127.74251271436488</v>
      </c>
      <c r="U49" s="57">
        <v>61.699633641038247</v>
      </c>
      <c r="V49" s="108">
        <v>0.67064819175041557</v>
      </c>
      <c r="W49" s="109">
        <v>0.20119445752512469</v>
      </c>
      <c r="X49" s="110"/>
      <c r="Y49" s="111">
        <v>100</v>
      </c>
      <c r="Z49" s="111">
        <v>0</v>
      </c>
      <c r="AA49" s="111">
        <v>0</v>
      </c>
      <c r="AB49" s="111">
        <v>0</v>
      </c>
      <c r="AC49" s="111">
        <v>0</v>
      </c>
      <c r="AD49" s="147">
        <v>1.1100000000000001</v>
      </c>
      <c r="AE49" s="149">
        <v>98.89</v>
      </c>
      <c r="AF49" s="142">
        <v>75</v>
      </c>
      <c r="AG49" s="145">
        <v>64.400000000000006</v>
      </c>
      <c r="AH49" s="145">
        <v>0.7</v>
      </c>
      <c r="AI49" s="145">
        <v>0.21</v>
      </c>
      <c r="AJ49" s="160">
        <v>146</v>
      </c>
      <c r="AK49" s="160">
        <v>0.08</v>
      </c>
      <c r="AL49" s="160">
        <v>3</v>
      </c>
      <c r="AM49" s="160">
        <v>8</v>
      </c>
      <c r="AN49" s="160">
        <v>28</v>
      </c>
      <c r="AO49" s="160">
        <v>0.5</v>
      </c>
      <c r="AP49" s="160"/>
      <c r="AQ49" s="160"/>
    </row>
    <row r="50" spans="1:43" ht="14.15" customHeight="1">
      <c r="A50" s="55"/>
      <c r="B50" s="69" t="s">
        <v>150</v>
      </c>
      <c r="C50" s="70"/>
      <c r="D50" s="70">
        <v>94.8</v>
      </c>
      <c r="E50" s="53"/>
      <c r="F50" s="54">
        <v>40</v>
      </c>
      <c r="G50" s="58">
        <v>134.80000000000001</v>
      </c>
      <c r="H50" s="54">
        <v>25</v>
      </c>
      <c r="I50" s="58">
        <v>109.80000000000001</v>
      </c>
      <c r="J50" s="58">
        <v>0</v>
      </c>
      <c r="K50" s="58">
        <v>0</v>
      </c>
      <c r="L50" s="58">
        <v>0</v>
      </c>
      <c r="M50" s="58">
        <v>0</v>
      </c>
      <c r="N50" s="58">
        <v>1.2187800000000002</v>
      </c>
      <c r="O50" s="58"/>
      <c r="P50" s="54">
        <v>1.2187800000000002</v>
      </c>
      <c r="Q50" s="54">
        <v>0</v>
      </c>
      <c r="R50" s="54">
        <v>108.58122000000002</v>
      </c>
      <c r="S50" s="108">
        <v>1.115805039460704</v>
      </c>
      <c r="T50" s="108">
        <v>3.0570001081115179</v>
      </c>
      <c r="U50" s="57">
        <v>0.33749281193551156</v>
      </c>
      <c r="V50" s="108">
        <v>4.4020801556805857E-3</v>
      </c>
      <c r="W50" s="109">
        <v>4.8912001729784285E-4</v>
      </c>
      <c r="X50" s="110"/>
      <c r="Y50" s="111">
        <v>100</v>
      </c>
      <c r="Z50" s="111">
        <v>0</v>
      </c>
      <c r="AA50" s="111">
        <v>0</v>
      </c>
      <c r="AB50" s="111">
        <v>0</v>
      </c>
      <c r="AC50" s="111">
        <v>0</v>
      </c>
      <c r="AD50" s="147">
        <v>1.1100000000000001</v>
      </c>
      <c r="AE50" s="149">
        <v>98.89</v>
      </c>
      <c r="AF50" s="142">
        <v>40</v>
      </c>
      <c r="AG50" s="145">
        <v>27.6</v>
      </c>
      <c r="AH50" s="145">
        <v>0.36</v>
      </c>
      <c r="AI50" s="145">
        <v>0.04</v>
      </c>
      <c r="AJ50" s="160">
        <v>0</v>
      </c>
      <c r="AK50" s="160">
        <v>0</v>
      </c>
      <c r="AL50" s="160">
        <v>58</v>
      </c>
      <c r="AM50" s="160">
        <v>16</v>
      </c>
      <c r="AN50" s="160">
        <v>16</v>
      </c>
      <c r="AO50" s="160">
        <v>0.5</v>
      </c>
      <c r="AP50" s="160"/>
      <c r="AQ50" s="160"/>
    </row>
    <row r="51" spans="1:43" ht="14.15" customHeight="1">
      <c r="A51" s="55"/>
      <c r="B51" s="69" t="s">
        <v>151</v>
      </c>
      <c r="C51" s="70"/>
      <c r="D51" s="70">
        <v>127.5</v>
      </c>
      <c r="E51" s="53"/>
      <c r="F51" s="54">
        <v>50</v>
      </c>
      <c r="G51" s="58">
        <v>177.5</v>
      </c>
      <c r="H51" s="54">
        <v>30</v>
      </c>
      <c r="I51" s="58">
        <v>147.5</v>
      </c>
      <c r="J51" s="58">
        <v>0</v>
      </c>
      <c r="K51" s="58">
        <v>0</v>
      </c>
      <c r="L51" s="58">
        <v>0</v>
      </c>
      <c r="M51" s="58">
        <v>0</v>
      </c>
      <c r="N51" s="58">
        <v>1.6372500000000003</v>
      </c>
      <c r="O51" s="58"/>
      <c r="P51" s="54">
        <v>1.6372500000000003</v>
      </c>
      <c r="Q51" s="54">
        <v>0</v>
      </c>
      <c r="R51" s="54">
        <v>145.86275000000001</v>
      </c>
      <c r="S51" s="108">
        <v>1.4989184273265372</v>
      </c>
      <c r="T51" s="108">
        <v>4.1066258282918833</v>
      </c>
      <c r="U51" s="57">
        <v>3.7160939252729821</v>
      </c>
      <c r="V51" s="108">
        <v>1.2931764733291141E-2</v>
      </c>
      <c r="W51" s="109">
        <v>4.4023028879289E-3</v>
      </c>
      <c r="X51" s="110"/>
      <c r="Y51" s="111">
        <v>100</v>
      </c>
      <c r="Z51" s="111">
        <v>0</v>
      </c>
      <c r="AA51" s="111">
        <v>0</v>
      </c>
      <c r="AB51" s="111">
        <v>0</v>
      </c>
      <c r="AC51" s="111">
        <v>0</v>
      </c>
      <c r="AD51" s="147">
        <v>1.1100000000000001</v>
      </c>
      <c r="AE51" s="149">
        <v>98.89</v>
      </c>
      <c r="AF51" s="142">
        <v>67</v>
      </c>
      <c r="AG51" s="145">
        <v>135.06</v>
      </c>
      <c r="AH51" s="145">
        <v>0.47</v>
      </c>
      <c r="AI51" s="145">
        <v>0.16</v>
      </c>
      <c r="AJ51" s="160">
        <v>0</v>
      </c>
      <c r="AK51" s="160">
        <v>0.04</v>
      </c>
      <c r="AL51" s="160">
        <v>2</v>
      </c>
      <c r="AM51" s="160">
        <v>28</v>
      </c>
      <c r="AN51" s="160">
        <v>18</v>
      </c>
      <c r="AO51" s="160">
        <v>4.2</v>
      </c>
      <c r="AP51" s="160"/>
      <c r="AQ51" s="160"/>
    </row>
    <row r="52" spans="1:43" ht="14.15" customHeight="1">
      <c r="A52" s="55"/>
      <c r="B52" s="69" t="s">
        <v>152</v>
      </c>
      <c r="C52" s="70"/>
      <c r="D52" s="70">
        <v>0</v>
      </c>
      <c r="E52" s="53"/>
      <c r="F52" s="54">
        <v>0</v>
      </c>
      <c r="G52" s="58">
        <v>0</v>
      </c>
      <c r="H52" s="54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/>
      <c r="P52" s="54">
        <v>0</v>
      </c>
      <c r="Q52" s="54">
        <v>0</v>
      </c>
      <c r="R52" s="54">
        <v>0</v>
      </c>
      <c r="S52" s="108">
        <v>0</v>
      </c>
      <c r="T52" s="108">
        <v>0</v>
      </c>
      <c r="U52" s="57">
        <v>0</v>
      </c>
      <c r="V52" s="108">
        <v>0</v>
      </c>
      <c r="W52" s="109">
        <v>0</v>
      </c>
      <c r="X52" s="110"/>
      <c r="Y52" s="111">
        <v>100</v>
      </c>
      <c r="Z52" s="111">
        <v>0</v>
      </c>
      <c r="AA52" s="111">
        <v>0</v>
      </c>
      <c r="AB52" s="111">
        <v>0</v>
      </c>
      <c r="AC52" s="111">
        <v>0</v>
      </c>
      <c r="AD52" s="147">
        <v>1.1100000000000001</v>
      </c>
      <c r="AE52" s="149">
        <v>98.89</v>
      </c>
      <c r="AF52" s="142">
        <v>79</v>
      </c>
      <c r="AG52" s="145">
        <v>66.55</v>
      </c>
      <c r="AH52" s="145">
        <v>0.69</v>
      </c>
      <c r="AI52" s="145">
        <v>1.95</v>
      </c>
      <c r="AJ52" s="160">
        <v>60</v>
      </c>
      <c r="AK52" s="160">
        <v>0.01</v>
      </c>
      <c r="AL52" s="160">
        <v>21</v>
      </c>
      <c r="AM52" s="160">
        <v>25</v>
      </c>
      <c r="AN52" s="160">
        <v>12</v>
      </c>
      <c r="AO52" s="160">
        <v>1</v>
      </c>
      <c r="AP52" s="160"/>
      <c r="AQ52" s="160"/>
    </row>
    <row r="53" spans="1:43" ht="14.15" customHeight="1">
      <c r="A53" s="55"/>
      <c r="B53" s="69" t="s">
        <v>4</v>
      </c>
      <c r="C53" s="57"/>
      <c r="D53" s="70">
        <v>0</v>
      </c>
      <c r="E53" s="53"/>
      <c r="F53" s="54">
        <v>30</v>
      </c>
      <c r="G53" s="58">
        <v>30</v>
      </c>
      <c r="H53" s="54">
        <v>0</v>
      </c>
      <c r="I53" s="58">
        <v>30</v>
      </c>
      <c r="J53" s="58">
        <v>0</v>
      </c>
      <c r="K53" s="58">
        <v>0</v>
      </c>
      <c r="L53" s="58">
        <v>0</v>
      </c>
      <c r="M53" s="58">
        <v>0</v>
      </c>
      <c r="N53" s="58">
        <v>0.33300000000000002</v>
      </c>
      <c r="O53" s="58"/>
      <c r="P53" s="54">
        <v>0.33300000000000002</v>
      </c>
      <c r="Q53" s="54">
        <v>0</v>
      </c>
      <c r="R53" s="54">
        <v>29.667000000000002</v>
      </c>
      <c r="S53" s="108">
        <v>0.30486476487997372</v>
      </c>
      <c r="T53" s="108">
        <v>0.83524593117801027</v>
      </c>
      <c r="U53" s="57">
        <v>0.179243776830801</v>
      </c>
      <c r="V53" s="108">
        <v>2.9066558404994758E-3</v>
      </c>
      <c r="W53" s="109">
        <v>1.9377705603329841E-3</v>
      </c>
      <c r="X53" s="128"/>
      <c r="Y53" s="111">
        <v>100</v>
      </c>
      <c r="Z53" s="129"/>
      <c r="AA53" s="129"/>
      <c r="AB53" s="129"/>
      <c r="AC53" s="129"/>
      <c r="AD53" s="147">
        <v>1.1100000000000001</v>
      </c>
      <c r="AE53" s="149">
        <v>98.89</v>
      </c>
      <c r="AF53" s="152">
        <v>58</v>
      </c>
      <c r="AG53" s="153">
        <v>37</v>
      </c>
      <c r="AH53" s="153">
        <v>0.6</v>
      </c>
      <c r="AI53" s="153">
        <v>0.4</v>
      </c>
      <c r="AJ53" s="160"/>
      <c r="AK53" s="160"/>
      <c r="AL53" s="160"/>
      <c r="AM53" s="160"/>
      <c r="AN53" s="160"/>
      <c r="AO53" s="160"/>
      <c r="AP53" s="160"/>
      <c r="AQ53" s="160"/>
    </row>
    <row r="54" spans="1:43" ht="14.15" customHeight="1">
      <c r="A54" s="55"/>
      <c r="B54" s="69" t="s">
        <v>153</v>
      </c>
      <c r="C54" s="57"/>
      <c r="D54" s="70">
        <v>30</v>
      </c>
      <c r="E54" s="53"/>
      <c r="F54" s="54">
        <v>120</v>
      </c>
      <c r="G54" s="58">
        <v>150</v>
      </c>
      <c r="H54" s="54">
        <v>0</v>
      </c>
      <c r="I54" s="58">
        <v>150</v>
      </c>
      <c r="J54" s="58">
        <v>0</v>
      </c>
      <c r="K54" s="58">
        <v>0</v>
      </c>
      <c r="L54" s="58">
        <v>0</v>
      </c>
      <c r="M54" s="58">
        <v>0</v>
      </c>
      <c r="N54" s="58">
        <v>1.6650000000000003</v>
      </c>
      <c r="O54" s="58"/>
      <c r="P54" s="54">
        <v>1.6650000000000003</v>
      </c>
      <c r="Q54" s="54">
        <v>0</v>
      </c>
      <c r="R54" s="54">
        <v>148.33500000000001</v>
      </c>
      <c r="S54" s="108">
        <v>1.5243238243998687</v>
      </c>
      <c r="T54" s="108">
        <v>4.1762296558900518</v>
      </c>
      <c r="U54" s="57">
        <v>0.24743325465217378</v>
      </c>
      <c r="V54" s="108">
        <v>4.4184509759316749E-3</v>
      </c>
      <c r="W54" s="109">
        <v>1.7289590775384812E-3</v>
      </c>
      <c r="X54" s="128"/>
      <c r="Y54" s="111">
        <v>100</v>
      </c>
      <c r="Z54" s="129"/>
      <c r="AA54" s="129"/>
      <c r="AB54" s="129"/>
      <c r="AC54" s="129"/>
      <c r="AD54" s="147">
        <v>1.1100000000000001</v>
      </c>
      <c r="AE54" s="154">
        <v>99.17</v>
      </c>
      <c r="AF54" s="152">
        <v>46</v>
      </c>
      <c r="AG54" s="153">
        <v>12.88</v>
      </c>
      <c r="AH54" s="153">
        <v>0.23</v>
      </c>
      <c r="AI54" s="153">
        <v>0.09</v>
      </c>
      <c r="AJ54" s="160"/>
      <c r="AK54" s="160"/>
      <c r="AL54" s="160"/>
      <c r="AM54" s="160"/>
      <c r="AN54" s="160"/>
      <c r="AO54" s="160"/>
      <c r="AP54" s="160"/>
      <c r="AQ54" s="160"/>
    </row>
    <row r="55" spans="1:43" ht="14.15" customHeight="1">
      <c r="A55" s="55"/>
      <c r="B55" s="69" t="s">
        <v>154</v>
      </c>
      <c r="C55" s="57"/>
      <c r="D55" s="70">
        <v>10.7</v>
      </c>
      <c r="E55" s="53"/>
      <c r="F55" s="54">
        <v>0</v>
      </c>
      <c r="G55" s="58">
        <v>10.7</v>
      </c>
      <c r="H55" s="54">
        <v>0</v>
      </c>
      <c r="I55" s="58">
        <v>10.7</v>
      </c>
      <c r="J55" s="58">
        <v>0</v>
      </c>
      <c r="K55" s="58">
        <v>0</v>
      </c>
      <c r="L55" s="58">
        <v>0</v>
      </c>
      <c r="M55" s="58">
        <v>0</v>
      </c>
      <c r="N55" s="58">
        <v>0.11877</v>
      </c>
      <c r="O55" s="58"/>
      <c r="P55" s="54">
        <v>0.11877</v>
      </c>
      <c r="Q55" s="54">
        <v>0</v>
      </c>
      <c r="R55" s="54">
        <v>10.58123</v>
      </c>
      <c r="S55" s="108">
        <v>0.10873509947385729</v>
      </c>
      <c r="T55" s="108">
        <v>0.29790438212015696</v>
      </c>
      <c r="U55" s="57">
        <v>7.9318829165784505E-2</v>
      </c>
      <c r="V55" s="108">
        <v>8.710724133193389E-4</v>
      </c>
      <c r="W55" s="109">
        <v>8.710724133193389E-4</v>
      </c>
      <c r="X55" s="128"/>
      <c r="Y55" s="111">
        <v>100</v>
      </c>
      <c r="Z55" s="129"/>
      <c r="AA55" s="129"/>
      <c r="AB55" s="129"/>
      <c r="AC55" s="129"/>
      <c r="AD55" s="147">
        <v>1.1100000000000001</v>
      </c>
      <c r="AE55" s="154">
        <v>99.17</v>
      </c>
      <c r="AF55" s="152">
        <v>86</v>
      </c>
      <c r="AG55" s="153">
        <v>30.96</v>
      </c>
      <c r="AH55" s="153">
        <v>0.34</v>
      </c>
      <c r="AI55" s="153">
        <v>0.34</v>
      </c>
      <c r="AJ55" s="160"/>
      <c r="AK55" s="160"/>
      <c r="AL55" s="160"/>
      <c r="AM55" s="160"/>
      <c r="AN55" s="160"/>
      <c r="AO55" s="160"/>
      <c r="AP55" s="160"/>
      <c r="AQ55" s="160"/>
    </row>
    <row r="56" spans="1:43" ht="14.15" customHeight="1">
      <c r="A56" s="55"/>
      <c r="B56" s="69" t="s">
        <v>155</v>
      </c>
      <c r="C56" s="57"/>
      <c r="D56" s="70">
        <v>44.2</v>
      </c>
      <c r="E56" s="53"/>
      <c r="F56" s="54">
        <v>30.5</v>
      </c>
      <c r="G56" s="58">
        <v>74.7</v>
      </c>
      <c r="H56" s="54">
        <v>7</v>
      </c>
      <c r="I56" s="58">
        <v>67.7</v>
      </c>
      <c r="J56" s="58">
        <v>0</v>
      </c>
      <c r="K56" s="58">
        <v>0</v>
      </c>
      <c r="L56" s="58">
        <v>0</v>
      </c>
      <c r="M56" s="58">
        <v>0</v>
      </c>
      <c r="N56" s="58">
        <v>0.75147000000000008</v>
      </c>
      <c r="O56" s="58"/>
      <c r="P56" s="54">
        <v>0.75147000000000008</v>
      </c>
      <c r="Q56" s="54">
        <v>0</v>
      </c>
      <c r="R56" s="54">
        <v>66.948530000000005</v>
      </c>
      <c r="S56" s="108">
        <v>0.68797815274580731</v>
      </c>
      <c r="T56" s="108">
        <v>1.8848716513583763</v>
      </c>
      <c r="U56" s="57">
        <v>0.34436605070317533</v>
      </c>
      <c r="V56" s="108">
        <v>3.2796766733635746E-3</v>
      </c>
      <c r="W56" s="109">
        <v>3.2796766733635746E-3</v>
      </c>
      <c r="X56" s="128"/>
      <c r="Y56" s="111">
        <v>100</v>
      </c>
      <c r="Z56" s="129"/>
      <c r="AA56" s="129"/>
      <c r="AB56" s="129"/>
      <c r="AC56" s="129"/>
      <c r="AD56" s="147">
        <v>1.1100000000000001</v>
      </c>
      <c r="AE56" s="154">
        <v>99.17</v>
      </c>
      <c r="AF56" s="152">
        <v>29</v>
      </c>
      <c r="AG56" s="153">
        <v>63</v>
      </c>
      <c r="AH56" s="153">
        <v>0.6</v>
      </c>
      <c r="AI56" s="153">
        <v>0.6</v>
      </c>
      <c r="AJ56" s="160"/>
      <c r="AK56" s="160"/>
      <c r="AL56" s="160"/>
      <c r="AM56" s="160"/>
      <c r="AN56" s="160"/>
      <c r="AO56" s="160"/>
      <c r="AP56" s="160"/>
      <c r="AQ56" s="160"/>
    </row>
    <row r="57" spans="1:43" ht="14.15" customHeight="1">
      <c r="A57" s="55"/>
      <c r="B57" s="69" t="s">
        <v>156</v>
      </c>
      <c r="C57" s="57"/>
      <c r="D57" s="70">
        <v>80.3</v>
      </c>
      <c r="E57" s="53"/>
      <c r="F57" s="54">
        <v>15.3</v>
      </c>
      <c r="G57" s="58">
        <v>95.6</v>
      </c>
      <c r="H57" s="54">
        <v>0</v>
      </c>
      <c r="I57" s="58">
        <v>95.6</v>
      </c>
      <c r="J57" s="58">
        <v>0</v>
      </c>
      <c r="K57" s="58">
        <v>0</v>
      </c>
      <c r="L57" s="58">
        <v>0</v>
      </c>
      <c r="M57" s="58">
        <v>0</v>
      </c>
      <c r="N57" s="58">
        <v>1.0611600000000001</v>
      </c>
      <c r="O57" s="58"/>
      <c r="P57" s="54">
        <v>1.0611600000000001</v>
      </c>
      <c r="Q57" s="54">
        <v>0</v>
      </c>
      <c r="R57" s="54">
        <v>94.538839999999993</v>
      </c>
      <c r="S57" s="108">
        <v>0.97150238408418277</v>
      </c>
      <c r="T57" s="108">
        <v>2.6616503673539254</v>
      </c>
      <c r="U57" s="57">
        <v>0.22119379212858062</v>
      </c>
      <c r="V57" s="108">
        <v>2.533891149720937E-3</v>
      </c>
      <c r="W57" s="109">
        <v>5.962096822872793E-4</v>
      </c>
      <c r="X57" s="128"/>
      <c r="Y57" s="111">
        <v>100</v>
      </c>
      <c r="Z57" s="129"/>
      <c r="AA57" s="129"/>
      <c r="AB57" s="129"/>
      <c r="AC57" s="129"/>
      <c r="AD57" s="147">
        <v>1.1100000000000001</v>
      </c>
      <c r="AE57" s="154">
        <v>99.17</v>
      </c>
      <c r="AF57" s="152">
        <v>28</v>
      </c>
      <c r="AG57" s="153">
        <v>29.68</v>
      </c>
      <c r="AH57" s="153">
        <v>0.34</v>
      </c>
      <c r="AI57" s="153">
        <v>0.08</v>
      </c>
      <c r="AJ57" s="160"/>
      <c r="AK57" s="160"/>
      <c r="AL57" s="160"/>
      <c r="AM57" s="160"/>
      <c r="AN57" s="160"/>
      <c r="AO57" s="160"/>
      <c r="AP57" s="160"/>
      <c r="AQ57" s="160"/>
    </row>
    <row r="58" spans="1:43" ht="14.15" customHeight="1">
      <c r="A58" s="55"/>
      <c r="B58" s="69" t="s">
        <v>157</v>
      </c>
      <c r="C58" s="57"/>
      <c r="D58" s="70">
        <v>0.5</v>
      </c>
      <c r="E58" s="53"/>
      <c r="F58" s="54">
        <v>0</v>
      </c>
      <c r="G58" s="58">
        <v>0.5</v>
      </c>
      <c r="H58" s="54">
        <v>0</v>
      </c>
      <c r="I58" s="58">
        <v>0.5</v>
      </c>
      <c r="J58" s="58">
        <v>0</v>
      </c>
      <c r="K58" s="58">
        <v>0</v>
      </c>
      <c r="L58" s="58">
        <v>0</v>
      </c>
      <c r="M58" s="58">
        <v>0</v>
      </c>
      <c r="N58" s="58">
        <v>5.5500000000000002E-3</v>
      </c>
      <c r="O58" s="58"/>
      <c r="P58" s="54">
        <v>5.5500000000000002E-3</v>
      </c>
      <c r="Q58" s="54">
        <v>0</v>
      </c>
      <c r="R58" s="54">
        <v>0.49445</v>
      </c>
      <c r="S58" s="108">
        <v>5.0810794146662281E-3</v>
      </c>
      <c r="T58" s="108">
        <v>1.3920765519633501E-2</v>
      </c>
      <c r="U58" s="57">
        <v>9.6220331271706754E-3</v>
      </c>
      <c r="V58" s="108">
        <v>2.3386886072984279E-4</v>
      </c>
      <c r="W58" s="109">
        <v>8.0183609393088957E-5</v>
      </c>
      <c r="X58" s="128"/>
      <c r="Y58" s="111">
        <v>100</v>
      </c>
      <c r="Z58" s="129"/>
      <c r="AA58" s="129"/>
      <c r="AB58" s="129"/>
      <c r="AC58" s="129"/>
      <c r="AD58" s="147">
        <v>1.1100000000000001</v>
      </c>
      <c r="AE58" s="154">
        <v>99.17</v>
      </c>
      <c r="AF58" s="152">
        <v>48</v>
      </c>
      <c r="AG58" s="153">
        <v>144</v>
      </c>
      <c r="AH58" s="153">
        <v>3.5</v>
      </c>
      <c r="AI58" s="153">
        <v>1.2</v>
      </c>
      <c r="AJ58" s="160"/>
      <c r="AK58" s="160"/>
      <c r="AL58" s="160"/>
      <c r="AM58" s="160"/>
      <c r="AN58" s="160"/>
      <c r="AO58" s="160"/>
      <c r="AP58" s="160"/>
      <c r="AQ58" s="160"/>
    </row>
    <row r="59" spans="1:43" ht="14.15" customHeight="1">
      <c r="A59" s="55"/>
      <c r="B59" s="69" t="s">
        <v>158</v>
      </c>
      <c r="C59" s="57"/>
      <c r="D59" s="70">
        <v>32.5</v>
      </c>
      <c r="E59" s="53"/>
      <c r="F59" s="54">
        <v>25</v>
      </c>
      <c r="G59" s="58">
        <v>57.5</v>
      </c>
      <c r="H59" s="54">
        <v>5</v>
      </c>
      <c r="I59" s="58">
        <v>52.5</v>
      </c>
      <c r="J59" s="58">
        <v>0</v>
      </c>
      <c r="K59" s="58">
        <v>0</v>
      </c>
      <c r="L59" s="58">
        <v>0</v>
      </c>
      <c r="M59" s="58">
        <v>0</v>
      </c>
      <c r="N59" s="58">
        <v>0.5827500000000001</v>
      </c>
      <c r="O59" s="58"/>
      <c r="P59" s="54">
        <v>0.5827500000000001</v>
      </c>
      <c r="Q59" s="54">
        <v>0</v>
      </c>
      <c r="R59" s="54">
        <v>51.917250000000003</v>
      </c>
      <c r="S59" s="108">
        <v>0.53351333853995397</v>
      </c>
      <c r="T59" s="108">
        <v>1.4616803795615179</v>
      </c>
      <c r="U59" s="57">
        <v>0.64606272776619089</v>
      </c>
      <c r="V59" s="108">
        <v>9.9394265810183215E-3</v>
      </c>
      <c r="W59" s="109">
        <v>2.9818279743054964E-3</v>
      </c>
      <c r="X59" s="128"/>
      <c r="Y59" s="111">
        <v>100</v>
      </c>
      <c r="Z59" s="129"/>
      <c r="AA59" s="129"/>
      <c r="AB59" s="129"/>
      <c r="AC59" s="129"/>
      <c r="AD59" s="147">
        <v>1.1100000000000001</v>
      </c>
      <c r="AE59" s="154">
        <v>99.17</v>
      </c>
      <c r="AF59" s="152">
        <v>68</v>
      </c>
      <c r="AG59" s="153">
        <v>65</v>
      </c>
      <c r="AH59" s="153">
        <v>1</v>
      </c>
      <c r="AI59" s="153">
        <v>0.3</v>
      </c>
      <c r="AJ59" s="160"/>
      <c r="AK59" s="160"/>
      <c r="AL59" s="160"/>
      <c r="AM59" s="160"/>
      <c r="AN59" s="160"/>
      <c r="AO59" s="160"/>
      <c r="AP59" s="160"/>
      <c r="AQ59" s="160"/>
    </row>
    <row r="60" spans="1:43" ht="14.15" customHeight="1">
      <c r="A60" s="55"/>
      <c r="B60" s="69" t="s">
        <v>159</v>
      </c>
      <c r="C60" s="57"/>
      <c r="D60" s="70">
        <v>19.5</v>
      </c>
      <c r="E60" s="53"/>
      <c r="F60" s="54">
        <v>0</v>
      </c>
      <c r="G60" s="58">
        <v>19.5</v>
      </c>
      <c r="H60" s="54">
        <v>0</v>
      </c>
      <c r="I60" s="58">
        <v>19.5</v>
      </c>
      <c r="J60" s="58">
        <v>0</v>
      </c>
      <c r="K60" s="58">
        <v>0</v>
      </c>
      <c r="L60" s="58">
        <v>0</v>
      </c>
      <c r="M60" s="58">
        <v>0</v>
      </c>
      <c r="N60" s="58">
        <v>0.21645000000000003</v>
      </c>
      <c r="O60" s="58"/>
      <c r="P60" s="54">
        <v>0.21645000000000003</v>
      </c>
      <c r="Q60" s="54">
        <v>0</v>
      </c>
      <c r="R60" s="54">
        <v>19.283549999999998</v>
      </c>
      <c r="S60" s="108">
        <v>0.19816209717198288</v>
      </c>
      <c r="T60" s="108">
        <v>0.54290985526570656</v>
      </c>
      <c r="U60" s="57">
        <v>0.5876456273396008</v>
      </c>
      <c r="V60" s="108">
        <v>7.1664100895073267E-3</v>
      </c>
      <c r="W60" s="109">
        <v>9.5552134526764366E-4</v>
      </c>
      <c r="X60" s="128"/>
      <c r="Y60" s="111">
        <v>100</v>
      </c>
      <c r="Z60" s="129"/>
      <c r="AA60" s="129"/>
      <c r="AB60" s="129"/>
      <c r="AC60" s="129"/>
      <c r="AD60" s="147">
        <v>1.1100000000000001</v>
      </c>
      <c r="AE60" s="154">
        <v>99.17</v>
      </c>
      <c r="AF60" s="152">
        <v>88</v>
      </c>
      <c r="AG60" s="153">
        <v>123</v>
      </c>
      <c r="AH60" s="153">
        <v>1.5</v>
      </c>
      <c r="AI60" s="153">
        <v>0.2</v>
      </c>
      <c r="AJ60" s="160"/>
      <c r="AK60" s="160"/>
      <c r="AL60" s="160"/>
      <c r="AM60" s="160"/>
      <c r="AN60" s="160"/>
      <c r="AO60" s="160"/>
      <c r="AP60" s="160"/>
      <c r="AQ60" s="160"/>
    </row>
    <row r="61" spans="1:43" ht="14.15" customHeight="1">
      <c r="A61" s="55"/>
      <c r="B61" s="69" t="s">
        <v>160</v>
      </c>
      <c r="C61" s="57"/>
      <c r="D61" s="70">
        <v>0</v>
      </c>
      <c r="E61" s="53"/>
      <c r="F61" s="54">
        <v>75</v>
      </c>
      <c r="G61" s="58">
        <v>75</v>
      </c>
      <c r="H61" s="54">
        <v>0</v>
      </c>
      <c r="I61" s="58">
        <v>75</v>
      </c>
      <c r="J61" s="58">
        <v>0</v>
      </c>
      <c r="K61" s="58">
        <v>0</v>
      </c>
      <c r="L61" s="58">
        <v>0</v>
      </c>
      <c r="M61" s="58">
        <v>0</v>
      </c>
      <c r="N61" s="58">
        <v>0.83250000000000013</v>
      </c>
      <c r="O61" s="58"/>
      <c r="P61" s="54">
        <v>0.83250000000000013</v>
      </c>
      <c r="Q61" s="54">
        <v>0</v>
      </c>
      <c r="R61" s="54">
        <v>74.167500000000004</v>
      </c>
      <c r="S61" s="108">
        <v>0.76216191219993434</v>
      </c>
      <c r="T61" s="108">
        <v>2.0881148279450259</v>
      </c>
      <c r="U61" s="57">
        <v>0.89028863804264136</v>
      </c>
      <c r="V61" s="108">
        <v>7.9014265089439786E-3</v>
      </c>
      <c r="W61" s="109">
        <v>6.2476395652115184E-3</v>
      </c>
      <c r="X61" s="128"/>
      <c r="Y61" s="111">
        <v>100</v>
      </c>
      <c r="Z61" s="129"/>
      <c r="AA61" s="129"/>
      <c r="AB61" s="129"/>
      <c r="AC61" s="106">
        <v>0</v>
      </c>
      <c r="AD61" s="147">
        <v>1.1100000000000001</v>
      </c>
      <c r="AE61" s="154">
        <v>99.17</v>
      </c>
      <c r="AF61" s="152">
        <v>88</v>
      </c>
      <c r="AG61" s="153">
        <v>48.45</v>
      </c>
      <c r="AH61" s="153">
        <v>0.43</v>
      </c>
      <c r="AI61" s="153">
        <v>0.34</v>
      </c>
      <c r="AJ61" s="160"/>
      <c r="AK61" s="160"/>
      <c r="AL61" s="160"/>
      <c r="AM61" s="160"/>
      <c r="AN61" s="160"/>
      <c r="AO61" s="160"/>
      <c r="AP61" s="160"/>
      <c r="AQ61" s="160"/>
    </row>
    <row r="62" spans="1:43" ht="14.15" customHeight="1">
      <c r="A62" s="55"/>
      <c r="B62" s="69" t="s">
        <v>161</v>
      </c>
      <c r="C62" s="57"/>
      <c r="D62" s="70">
        <v>0</v>
      </c>
      <c r="E62" s="53"/>
      <c r="F62" s="54">
        <v>30</v>
      </c>
      <c r="G62" s="58">
        <v>30</v>
      </c>
      <c r="H62" s="54">
        <v>0</v>
      </c>
      <c r="I62" s="58">
        <v>30</v>
      </c>
      <c r="J62" s="58">
        <v>0</v>
      </c>
      <c r="K62" s="58">
        <v>0</v>
      </c>
      <c r="L62" s="58">
        <v>0</v>
      </c>
      <c r="M62" s="58">
        <v>0</v>
      </c>
      <c r="N62" s="58">
        <v>0.33300000000000002</v>
      </c>
      <c r="O62" s="58"/>
      <c r="P62" s="54">
        <v>0.33300000000000002</v>
      </c>
      <c r="Q62" s="54">
        <v>0</v>
      </c>
      <c r="R62" s="54">
        <v>29.667000000000002</v>
      </c>
      <c r="S62" s="108">
        <v>0.30486476487997372</v>
      </c>
      <c r="T62" s="108">
        <v>0.83524593117801027</v>
      </c>
      <c r="U62" s="57">
        <v>0.33409837247120411</v>
      </c>
      <c r="V62" s="108">
        <v>4.1762296558900515E-3</v>
      </c>
      <c r="W62" s="109">
        <v>1.6704918623560207E-3</v>
      </c>
      <c r="X62" s="128"/>
      <c r="Y62" s="111">
        <v>100</v>
      </c>
      <c r="Z62" s="129"/>
      <c r="AA62" s="129"/>
      <c r="AB62" s="129"/>
      <c r="AC62" s="112"/>
      <c r="AD62" s="147">
        <v>1.1100000000000001</v>
      </c>
      <c r="AE62" s="154">
        <v>99.17</v>
      </c>
      <c r="AF62" s="152">
        <v>100</v>
      </c>
      <c r="AG62" s="153">
        <v>40</v>
      </c>
      <c r="AH62" s="153">
        <v>0.5</v>
      </c>
      <c r="AI62" s="153">
        <v>0.2</v>
      </c>
      <c r="AJ62" s="160"/>
      <c r="AK62" s="160"/>
      <c r="AL62" s="160"/>
      <c r="AM62" s="160"/>
      <c r="AN62" s="160"/>
      <c r="AO62" s="160"/>
      <c r="AP62" s="160"/>
      <c r="AQ62" s="160"/>
    </row>
    <row r="63" spans="1:43" ht="14.15" customHeight="1">
      <c r="A63" s="55"/>
      <c r="B63" s="69" t="s">
        <v>162</v>
      </c>
      <c r="C63" s="57"/>
      <c r="D63" s="70">
        <v>0</v>
      </c>
      <c r="E63" s="53"/>
      <c r="F63" s="54">
        <v>0</v>
      </c>
      <c r="G63" s="58">
        <v>0</v>
      </c>
      <c r="H63" s="54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/>
      <c r="P63" s="54">
        <v>0</v>
      </c>
      <c r="Q63" s="54">
        <v>0</v>
      </c>
      <c r="R63" s="54">
        <v>0</v>
      </c>
      <c r="S63" s="108">
        <v>0</v>
      </c>
      <c r="T63" s="108">
        <v>0</v>
      </c>
      <c r="U63" s="52">
        <v>0</v>
      </c>
      <c r="V63" s="103">
        <v>0</v>
      </c>
      <c r="W63" s="104">
        <v>0</v>
      </c>
      <c r="X63" s="110"/>
      <c r="Y63" s="111">
        <v>100</v>
      </c>
      <c r="Z63" s="111">
        <v>0</v>
      </c>
      <c r="AA63" s="111">
        <v>0</v>
      </c>
      <c r="AB63" s="111">
        <v>0</v>
      </c>
      <c r="AC63" s="107"/>
      <c r="AD63" s="147">
        <v>1.1100000000000001</v>
      </c>
      <c r="AE63" s="149">
        <v>98.89</v>
      </c>
      <c r="AF63" s="142">
        <v>63</v>
      </c>
      <c r="AG63" s="145">
        <v>58.7</v>
      </c>
      <c r="AH63" s="145">
        <v>1</v>
      </c>
      <c r="AI63" s="145">
        <v>1.8</v>
      </c>
      <c r="AJ63" s="160"/>
      <c r="AK63" s="160"/>
      <c r="AL63" s="160"/>
      <c r="AM63" s="160"/>
      <c r="AN63" s="160"/>
      <c r="AO63" s="160"/>
      <c r="AP63" s="160"/>
      <c r="AQ63" s="160"/>
    </row>
    <row r="64" spans="1:43" ht="14.15" customHeight="1">
      <c r="A64" s="50"/>
      <c r="B64" s="69" t="s">
        <v>163</v>
      </c>
      <c r="C64" s="57"/>
      <c r="D64" s="70">
        <v>0</v>
      </c>
      <c r="E64" s="71"/>
      <c r="F64" s="54">
        <v>0</v>
      </c>
      <c r="G64" s="58">
        <v>0</v>
      </c>
      <c r="H64" s="54">
        <v>0</v>
      </c>
      <c r="I64" s="58">
        <v>0</v>
      </c>
      <c r="J64" s="58"/>
      <c r="K64" s="58"/>
      <c r="L64" s="58">
        <v>0</v>
      </c>
      <c r="M64" s="58">
        <v>0</v>
      </c>
      <c r="N64" s="58">
        <v>0</v>
      </c>
      <c r="O64" s="58"/>
      <c r="P64" s="54">
        <v>0</v>
      </c>
      <c r="Q64" s="54">
        <v>0</v>
      </c>
      <c r="R64" s="54">
        <v>0</v>
      </c>
      <c r="S64" s="108">
        <v>0</v>
      </c>
      <c r="T64" s="108">
        <v>0</v>
      </c>
      <c r="U64" s="52">
        <v>0</v>
      </c>
      <c r="V64" s="103">
        <v>0</v>
      </c>
      <c r="W64" s="104">
        <v>0</v>
      </c>
      <c r="X64" s="110"/>
      <c r="Y64" s="111">
        <v>100</v>
      </c>
      <c r="Z64" s="112"/>
      <c r="AA64" s="112"/>
      <c r="AB64" s="112"/>
      <c r="AC64" s="127"/>
      <c r="AD64" s="147">
        <v>1.1100000000000001</v>
      </c>
      <c r="AE64" s="149">
        <v>98.89</v>
      </c>
      <c r="AF64" s="142">
        <v>100</v>
      </c>
      <c r="AG64" s="145">
        <v>77</v>
      </c>
      <c r="AH64" s="145">
        <v>0.45</v>
      </c>
      <c r="AI64" s="145">
        <v>0.15</v>
      </c>
      <c r="AJ64" s="160"/>
      <c r="AK64" s="160"/>
      <c r="AL64" s="160"/>
      <c r="AM64" s="160"/>
      <c r="AN64" s="160"/>
      <c r="AO64" s="160"/>
      <c r="AP64" s="160"/>
      <c r="AQ64" s="160"/>
    </row>
    <row r="65" spans="1:43" ht="14.15" customHeight="1">
      <c r="A65" s="36"/>
      <c r="B65" s="162" t="s">
        <v>5</v>
      </c>
      <c r="C65" s="52"/>
      <c r="D65" s="70">
        <v>12</v>
      </c>
      <c r="E65" s="163"/>
      <c r="F65" s="54">
        <v>25</v>
      </c>
      <c r="G65" s="58">
        <v>37</v>
      </c>
      <c r="H65" s="54">
        <v>0</v>
      </c>
      <c r="I65" s="58">
        <v>37</v>
      </c>
      <c r="J65" s="54"/>
      <c r="K65" s="54"/>
      <c r="L65" s="58">
        <v>0</v>
      </c>
      <c r="M65" s="58">
        <v>0</v>
      </c>
      <c r="N65" s="58">
        <v>0.41070000000000001</v>
      </c>
      <c r="O65" s="58"/>
      <c r="P65" s="54">
        <v>0.41070000000000001</v>
      </c>
      <c r="Q65" s="54">
        <v>0</v>
      </c>
      <c r="R65" s="54">
        <v>36.589300000000001</v>
      </c>
      <c r="S65" s="108">
        <v>0.37599987668530094</v>
      </c>
      <c r="T65" s="108">
        <v>1.0301366484528793</v>
      </c>
      <c r="U65" s="52">
        <v>0.24867498693652507</v>
      </c>
      <c r="V65" s="103">
        <v>3.6569851020077215E-3</v>
      </c>
      <c r="W65" s="104">
        <v>5.8511761632123547E-3</v>
      </c>
      <c r="X65" s="105"/>
      <c r="Y65" s="111">
        <v>100</v>
      </c>
      <c r="Z65" s="107"/>
      <c r="AA65" s="107"/>
      <c r="AB65" s="107"/>
      <c r="AC65" s="183"/>
      <c r="AD65" s="147">
        <v>1.1100000000000001</v>
      </c>
      <c r="AE65" s="149">
        <v>98.89</v>
      </c>
      <c r="AF65" s="142">
        <v>71</v>
      </c>
      <c r="AG65" s="145">
        <v>34</v>
      </c>
      <c r="AH65" s="145">
        <v>0.5</v>
      </c>
      <c r="AI65" s="145">
        <v>0.8</v>
      </c>
      <c r="AJ65" s="160"/>
      <c r="AK65" s="160"/>
      <c r="AL65" s="160"/>
      <c r="AM65" s="160"/>
      <c r="AN65" s="160"/>
      <c r="AO65" s="160"/>
      <c r="AP65" s="160"/>
      <c r="AQ65" s="160"/>
    </row>
    <row r="66" spans="1:43" ht="14.15" customHeight="1">
      <c r="A66" s="36"/>
      <c r="B66" s="162" t="s">
        <v>6</v>
      </c>
      <c r="C66" s="52"/>
      <c r="D66" s="70">
        <v>5</v>
      </c>
      <c r="E66" s="163"/>
      <c r="F66" s="54">
        <v>0</v>
      </c>
      <c r="G66" s="58">
        <v>5</v>
      </c>
      <c r="H66" s="54">
        <v>0</v>
      </c>
      <c r="I66" s="58">
        <v>5</v>
      </c>
      <c r="J66" s="54"/>
      <c r="K66" s="54"/>
      <c r="L66" s="58">
        <v>0</v>
      </c>
      <c r="M66" s="58">
        <v>0</v>
      </c>
      <c r="N66" s="58">
        <v>5.5500000000000008E-2</v>
      </c>
      <c r="O66" s="58"/>
      <c r="P66" s="54">
        <v>5.5500000000000008E-2</v>
      </c>
      <c r="Q66" s="54">
        <v>0</v>
      </c>
      <c r="R66" s="54">
        <v>4.9444999999999997</v>
      </c>
      <c r="S66" s="108">
        <v>5.0810794146662279E-2</v>
      </c>
      <c r="T66" s="108">
        <v>0.13920765519633502</v>
      </c>
      <c r="U66" s="52">
        <v>4.1428198186429302E-2</v>
      </c>
      <c r="V66" s="103">
        <v>5.1785247733036627E-4</v>
      </c>
      <c r="W66" s="104">
        <v>1.7261749244345544E-4</v>
      </c>
      <c r="X66" s="105"/>
      <c r="Y66" s="111">
        <v>100</v>
      </c>
      <c r="Z66" s="107"/>
      <c r="AA66" s="107"/>
      <c r="AB66" s="107"/>
      <c r="AC66" s="183"/>
      <c r="AD66" s="147">
        <v>1.1100000000000001</v>
      </c>
      <c r="AE66" s="149">
        <v>98.89</v>
      </c>
      <c r="AF66" s="142">
        <v>62</v>
      </c>
      <c r="AG66" s="145">
        <v>48</v>
      </c>
      <c r="AH66" s="145">
        <v>0.6</v>
      </c>
      <c r="AI66" s="145">
        <v>0.2</v>
      </c>
      <c r="AJ66" s="160"/>
      <c r="AK66" s="160"/>
      <c r="AL66" s="160"/>
      <c r="AM66" s="160"/>
      <c r="AN66" s="160"/>
      <c r="AO66" s="160"/>
      <c r="AP66" s="160"/>
      <c r="AQ66" s="160"/>
    </row>
    <row r="67" spans="1:43" ht="14.15" customHeight="1">
      <c r="A67" s="36"/>
      <c r="B67" s="162" t="s">
        <v>7</v>
      </c>
      <c r="C67" s="52"/>
      <c r="D67" s="70">
        <v>0</v>
      </c>
      <c r="E67" s="163"/>
      <c r="F67" s="54">
        <v>0</v>
      </c>
      <c r="G67" s="58">
        <v>0</v>
      </c>
      <c r="H67" s="54">
        <v>0</v>
      </c>
      <c r="I67" s="58">
        <v>0</v>
      </c>
      <c r="J67" s="54"/>
      <c r="K67" s="54"/>
      <c r="L67" s="58">
        <v>0</v>
      </c>
      <c r="M67" s="58">
        <v>0</v>
      </c>
      <c r="N67" s="58">
        <v>0</v>
      </c>
      <c r="O67" s="58"/>
      <c r="P67" s="54">
        <v>0</v>
      </c>
      <c r="Q67" s="54">
        <v>0</v>
      </c>
      <c r="R67" s="54">
        <v>0</v>
      </c>
      <c r="S67" s="108">
        <v>0</v>
      </c>
      <c r="T67" s="108">
        <v>0</v>
      </c>
      <c r="U67" s="52">
        <v>0</v>
      </c>
      <c r="V67" s="103">
        <v>0</v>
      </c>
      <c r="W67" s="104">
        <v>0</v>
      </c>
      <c r="X67" s="105"/>
      <c r="Y67" s="111">
        <v>100</v>
      </c>
      <c r="Z67" s="107"/>
      <c r="AA67" s="107"/>
      <c r="AB67" s="107"/>
      <c r="AC67" s="183"/>
      <c r="AD67" s="147">
        <v>1.1100000000000001</v>
      </c>
      <c r="AE67" s="149">
        <v>98.89</v>
      </c>
      <c r="AF67" s="142">
        <v>100</v>
      </c>
      <c r="AG67" s="145">
        <v>296</v>
      </c>
      <c r="AH67" s="145">
        <v>2.5</v>
      </c>
      <c r="AI67" s="145">
        <v>0</v>
      </c>
      <c r="AJ67" s="160"/>
      <c r="AK67" s="160"/>
      <c r="AL67" s="160"/>
      <c r="AM67" s="160"/>
      <c r="AN67" s="160"/>
      <c r="AO67" s="160"/>
      <c r="AP67" s="160"/>
      <c r="AQ67" s="160"/>
    </row>
    <row r="68" spans="1:43" ht="14.15" customHeight="1">
      <c r="A68" s="36"/>
      <c r="B68" s="162" t="s">
        <v>164</v>
      </c>
      <c r="C68" s="52"/>
      <c r="D68" s="70">
        <v>0</v>
      </c>
      <c r="E68" s="163"/>
      <c r="F68" s="54">
        <v>0</v>
      </c>
      <c r="G68" s="58">
        <v>0</v>
      </c>
      <c r="H68" s="54">
        <v>0</v>
      </c>
      <c r="I68" s="58">
        <v>0</v>
      </c>
      <c r="J68" s="54"/>
      <c r="K68" s="54"/>
      <c r="L68" s="58">
        <v>0</v>
      </c>
      <c r="M68" s="58">
        <v>0</v>
      </c>
      <c r="N68" s="58">
        <v>0</v>
      </c>
      <c r="O68" s="58"/>
      <c r="P68" s="54">
        <v>0</v>
      </c>
      <c r="Q68" s="54">
        <v>0</v>
      </c>
      <c r="R68" s="54">
        <v>0</v>
      </c>
      <c r="S68" s="108">
        <v>0</v>
      </c>
      <c r="T68" s="108">
        <v>0</v>
      </c>
      <c r="U68" s="52">
        <v>0</v>
      </c>
      <c r="V68" s="103">
        <v>0</v>
      </c>
      <c r="W68" s="104">
        <v>0</v>
      </c>
      <c r="X68" s="105"/>
      <c r="Y68" s="111">
        <v>100</v>
      </c>
      <c r="Z68" s="107"/>
      <c r="AA68" s="107"/>
      <c r="AB68" s="107"/>
      <c r="AC68" s="183"/>
      <c r="AD68" s="147">
        <v>1.1100000000000001</v>
      </c>
      <c r="AE68" s="149">
        <v>98.89</v>
      </c>
      <c r="AF68" s="142">
        <v>100</v>
      </c>
      <c r="AG68" s="145">
        <v>69</v>
      </c>
      <c r="AH68" s="145">
        <v>0.6</v>
      </c>
      <c r="AI68" s="145">
        <v>0.1</v>
      </c>
      <c r="AJ68" s="160"/>
      <c r="AK68" s="160"/>
      <c r="AL68" s="160"/>
      <c r="AM68" s="160"/>
      <c r="AN68" s="160"/>
      <c r="AO68" s="160"/>
      <c r="AP68" s="160"/>
      <c r="AQ68" s="160"/>
    </row>
    <row r="69" spans="1:43" ht="14.15" customHeight="1">
      <c r="A69" s="36"/>
      <c r="B69" s="162" t="s">
        <v>8</v>
      </c>
      <c r="C69" s="52"/>
      <c r="D69" s="70">
        <v>0</v>
      </c>
      <c r="E69" s="163"/>
      <c r="F69" s="54">
        <v>50</v>
      </c>
      <c r="G69" s="58">
        <v>50</v>
      </c>
      <c r="H69" s="54">
        <v>0</v>
      </c>
      <c r="I69" s="58">
        <v>50</v>
      </c>
      <c r="J69" s="54"/>
      <c r="K69" s="54"/>
      <c r="L69" s="58">
        <v>0</v>
      </c>
      <c r="M69" s="58">
        <v>0</v>
      </c>
      <c r="N69" s="58">
        <v>0.55500000000000005</v>
      </c>
      <c r="O69" s="58"/>
      <c r="P69" s="54">
        <v>0.55500000000000005</v>
      </c>
      <c r="Q69" s="54">
        <v>0</v>
      </c>
      <c r="R69" s="54">
        <v>49.445</v>
      </c>
      <c r="S69" s="108">
        <v>0.50810794146662286</v>
      </c>
      <c r="T69" s="108">
        <v>1.3920765519633505</v>
      </c>
      <c r="U69" s="52">
        <v>0.9187705242958113</v>
      </c>
      <c r="V69" s="103">
        <v>5.5683062078534023E-3</v>
      </c>
      <c r="W69" s="104">
        <v>0</v>
      </c>
      <c r="X69" s="105"/>
      <c r="Y69" s="111">
        <v>100</v>
      </c>
      <c r="Z69" s="107"/>
      <c r="AA69" s="107"/>
      <c r="AB69" s="107"/>
      <c r="AC69" s="183"/>
      <c r="AD69" s="147">
        <v>1.1100000000000001</v>
      </c>
      <c r="AE69" s="149">
        <v>98.89</v>
      </c>
      <c r="AF69" s="142">
        <v>100</v>
      </c>
      <c r="AG69" s="145">
        <v>66</v>
      </c>
      <c r="AH69" s="145">
        <v>0.4</v>
      </c>
      <c r="AI69" s="145">
        <v>0</v>
      </c>
      <c r="AJ69" s="160"/>
      <c r="AK69" s="160"/>
      <c r="AL69" s="160"/>
      <c r="AM69" s="160"/>
      <c r="AN69" s="160"/>
      <c r="AO69" s="160"/>
      <c r="AP69" s="160"/>
      <c r="AQ69" s="160"/>
    </row>
    <row r="70" spans="1:43" ht="14.15" customHeight="1">
      <c r="A70" s="36"/>
      <c r="B70" s="162" t="s">
        <v>9</v>
      </c>
      <c r="C70" s="52"/>
      <c r="D70" s="70">
        <v>0</v>
      </c>
      <c r="E70" s="163"/>
      <c r="F70" s="54">
        <v>0</v>
      </c>
      <c r="G70" s="58">
        <v>0</v>
      </c>
      <c r="H70" s="54">
        <v>0</v>
      </c>
      <c r="I70" s="58">
        <v>0</v>
      </c>
      <c r="J70" s="54"/>
      <c r="K70" s="54"/>
      <c r="L70" s="58">
        <v>0</v>
      </c>
      <c r="M70" s="58">
        <v>0</v>
      </c>
      <c r="N70" s="58">
        <v>0</v>
      </c>
      <c r="O70" s="58"/>
      <c r="P70" s="54">
        <v>0</v>
      </c>
      <c r="Q70" s="54">
        <v>0</v>
      </c>
      <c r="R70" s="54">
        <v>0</v>
      </c>
      <c r="S70" s="108">
        <v>0</v>
      </c>
      <c r="T70" s="108">
        <v>0</v>
      </c>
      <c r="U70" s="52">
        <v>0</v>
      </c>
      <c r="V70" s="103">
        <v>0</v>
      </c>
      <c r="W70" s="104">
        <v>0</v>
      </c>
      <c r="X70" s="105"/>
      <c r="Y70" s="111">
        <v>100</v>
      </c>
      <c r="Z70" s="107"/>
      <c r="AA70" s="107"/>
      <c r="AB70" s="107"/>
      <c r="AC70" s="183"/>
      <c r="AD70" s="147">
        <v>1.1100000000000001</v>
      </c>
      <c r="AE70" s="149">
        <v>98.89</v>
      </c>
      <c r="AF70" s="142">
        <v>100</v>
      </c>
      <c r="AG70" s="145">
        <v>34</v>
      </c>
      <c r="AH70" s="145">
        <v>15</v>
      </c>
      <c r="AI70" s="145">
        <v>0.3</v>
      </c>
      <c r="AJ70" s="160"/>
      <c r="AK70" s="160"/>
      <c r="AL70" s="160"/>
      <c r="AM70" s="160"/>
      <c r="AN70" s="160"/>
      <c r="AO70" s="160"/>
      <c r="AP70" s="160"/>
      <c r="AQ70" s="160"/>
    </row>
    <row r="71" spans="1:43" ht="14.15" customHeight="1">
      <c r="A71" s="36"/>
      <c r="B71" s="162" t="s">
        <v>10</v>
      </c>
      <c r="C71" s="52"/>
      <c r="D71" s="70">
        <v>0</v>
      </c>
      <c r="E71" s="163"/>
      <c r="F71" s="54">
        <v>0</v>
      </c>
      <c r="G71" s="58">
        <v>0</v>
      </c>
      <c r="H71" s="54">
        <v>0</v>
      </c>
      <c r="I71" s="58">
        <v>0</v>
      </c>
      <c r="J71" s="54"/>
      <c r="K71" s="54"/>
      <c r="L71" s="58">
        <v>0</v>
      </c>
      <c r="M71" s="58">
        <v>0</v>
      </c>
      <c r="N71" s="58">
        <v>0</v>
      </c>
      <c r="O71" s="58"/>
      <c r="P71" s="54">
        <v>0</v>
      </c>
      <c r="Q71" s="54">
        <v>0</v>
      </c>
      <c r="R71" s="54">
        <v>0</v>
      </c>
      <c r="S71" s="108">
        <v>0</v>
      </c>
      <c r="T71" s="108">
        <v>0</v>
      </c>
      <c r="U71" s="52">
        <v>0</v>
      </c>
      <c r="V71" s="103">
        <v>0</v>
      </c>
      <c r="W71" s="104">
        <v>0</v>
      </c>
      <c r="X71" s="105"/>
      <c r="Y71" s="111">
        <v>100</v>
      </c>
      <c r="Z71" s="107"/>
      <c r="AA71" s="107"/>
      <c r="AB71" s="107"/>
      <c r="AC71" s="183"/>
      <c r="AD71" s="147">
        <v>1.1100000000000001</v>
      </c>
      <c r="AE71" s="149">
        <v>98.89</v>
      </c>
      <c r="AF71" s="142">
        <v>100</v>
      </c>
      <c r="AG71" s="145">
        <v>23</v>
      </c>
      <c r="AH71" s="145">
        <v>1.7</v>
      </c>
      <c r="AI71" s="145">
        <v>0.1</v>
      </c>
      <c r="AJ71" s="160"/>
      <c r="AK71" s="160"/>
      <c r="AL71" s="160"/>
      <c r="AM71" s="160"/>
      <c r="AN71" s="160"/>
      <c r="AO71" s="160"/>
      <c r="AP71" s="160"/>
      <c r="AQ71" s="160"/>
    </row>
    <row r="72" spans="1:43" ht="14.15" customHeight="1">
      <c r="A72" s="36"/>
      <c r="B72" s="162" t="s">
        <v>11</v>
      </c>
      <c r="C72" s="52"/>
      <c r="D72" s="70">
        <v>0</v>
      </c>
      <c r="E72" s="163"/>
      <c r="F72" s="54">
        <v>0</v>
      </c>
      <c r="G72" s="58">
        <v>0</v>
      </c>
      <c r="H72" s="54">
        <v>0</v>
      </c>
      <c r="I72" s="58">
        <v>0</v>
      </c>
      <c r="J72" s="54"/>
      <c r="K72" s="54"/>
      <c r="L72" s="58">
        <v>0</v>
      </c>
      <c r="M72" s="58">
        <v>0</v>
      </c>
      <c r="N72" s="58">
        <v>0</v>
      </c>
      <c r="O72" s="58"/>
      <c r="P72" s="54">
        <v>0</v>
      </c>
      <c r="Q72" s="54">
        <v>0</v>
      </c>
      <c r="R72" s="54">
        <v>0</v>
      </c>
      <c r="S72" s="108">
        <v>0</v>
      </c>
      <c r="T72" s="108">
        <v>0</v>
      </c>
      <c r="U72" s="52">
        <v>0</v>
      </c>
      <c r="V72" s="103">
        <v>0</v>
      </c>
      <c r="W72" s="104">
        <v>0</v>
      </c>
      <c r="X72" s="105"/>
      <c r="Y72" s="111">
        <v>100</v>
      </c>
      <c r="Z72" s="107"/>
      <c r="AA72" s="107"/>
      <c r="AB72" s="107"/>
      <c r="AC72" s="183"/>
      <c r="AD72" s="147">
        <v>1.1100000000000001</v>
      </c>
      <c r="AE72" s="149">
        <v>98.89</v>
      </c>
      <c r="AF72" s="142">
        <v>100</v>
      </c>
      <c r="AG72" s="145">
        <v>46</v>
      </c>
      <c r="AH72" s="145">
        <v>0.9</v>
      </c>
      <c r="AI72" s="145">
        <v>0.4</v>
      </c>
      <c r="AJ72" s="160"/>
      <c r="AK72" s="160"/>
      <c r="AL72" s="160"/>
      <c r="AM72" s="160"/>
      <c r="AN72" s="160"/>
      <c r="AO72" s="160"/>
      <c r="AP72" s="160"/>
      <c r="AQ72" s="160"/>
    </row>
    <row r="73" spans="1:43" ht="14.15" customHeight="1">
      <c r="A73" s="36"/>
      <c r="B73" s="162" t="s">
        <v>12</v>
      </c>
      <c r="C73" s="52"/>
      <c r="D73" s="70">
        <v>0</v>
      </c>
      <c r="E73" s="163"/>
      <c r="F73" s="54">
        <v>0</v>
      </c>
      <c r="G73" s="58">
        <v>0</v>
      </c>
      <c r="H73" s="54">
        <v>0</v>
      </c>
      <c r="I73" s="58">
        <v>0</v>
      </c>
      <c r="J73" s="54"/>
      <c r="K73" s="54"/>
      <c r="L73" s="58">
        <v>0</v>
      </c>
      <c r="M73" s="58">
        <v>0</v>
      </c>
      <c r="N73" s="58">
        <v>0</v>
      </c>
      <c r="O73" s="58"/>
      <c r="P73" s="54">
        <v>0</v>
      </c>
      <c r="Q73" s="54">
        <v>0</v>
      </c>
      <c r="R73" s="54">
        <v>0</v>
      </c>
      <c r="S73" s="108">
        <v>0</v>
      </c>
      <c r="T73" s="108">
        <v>0</v>
      </c>
      <c r="U73" s="52">
        <v>0</v>
      </c>
      <c r="V73" s="103">
        <v>0</v>
      </c>
      <c r="W73" s="104">
        <v>0</v>
      </c>
      <c r="X73" s="105"/>
      <c r="Y73" s="111">
        <v>100</v>
      </c>
      <c r="Z73" s="107"/>
      <c r="AA73" s="107"/>
      <c r="AB73" s="107"/>
      <c r="AC73" s="183"/>
      <c r="AD73" s="147">
        <v>1.1100000000000001</v>
      </c>
      <c r="AE73" s="149">
        <v>98.89</v>
      </c>
      <c r="AF73" s="142">
        <v>100</v>
      </c>
      <c r="AG73" s="145">
        <v>78</v>
      </c>
      <c r="AH73" s="145">
        <v>0.8</v>
      </c>
      <c r="AI73" s="145">
        <v>0.4</v>
      </c>
      <c r="AJ73" s="160"/>
      <c r="AK73" s="160"/>
      <c r="AL73" s="160"/>
      <c r="AM73" s="160"/>
      <c r="AN73" s="160"/>
      <c r="AO73" s="160"/>
      <c r="AP73" s="160"/>
      <c r="AQ73" s="160"/>
    </row>
    <row r="74" spans="1:43" ht="14.15" customHeight="1">
      <c r="A74" s="36"/>
      <c r="B74" s="162" t="s">
        <v>13</v>
      </c>
      <c r="C74" s="52"/>
      <c r="D74" s="70">
        <v>0.75</v>
      </c>
      <c r="E74" s="163"/>
      <c r="F74" s="54">
        <v>15.2</v>
      </c>
      <c r="G74" s="58">
        <v>15.95</v>
      </c>
      <c r="H74" s="54">
        <v>0</v>
      </c>
      <c r="I74" s="58">
        <v>15.95</v>
      </c>
      <c r="J74" s="54"/>
      <c r="K74" s="54"/>
      <c r="L74" s="58">
        <v>0</v>
      </c>
      <c r="M74" s="58">
        <v>0</v>
      </c>
      <c r="N74" s="58">
        <v>0.17704500000000001</v>
      </c>
      <c r="O74" s="58"/>
      <c r="P74" s="54">
        <v>0.17704500000000001</v>
      </c>
      <c r="Q74" s="54">
        <v>0</v>
      </c>
      <c r="R74" s="54">
        <v>15.772955</v>
      </c>
      <c r="S74" s="108">
        <v>0.16208643332785266</v>
      </c>
      <c r="T74" s="108">
        <v>0.44407242007630865</v>
      </c>
      <c r="U74" s="52">
        <v>0.31085069405341609</v>
      </c>
      <c r="V74" s="103">
        <v>3.5525793606104696E-3</v>
      </c>
      <c r="W74" s="104">
        <v>1.332217260228926E-3</v>
      </c>
      <c r="X74" s="105"/>
      <c r="Y74" s="111">
        <v>100</v>
      </c>
      <c r="Z74" s="107"/>
      <c r="AA74" s="107"/>
      <c r="AB74" s="107"/>
      <c r="AC74" s="183"/>
      <c r="AD74" s="147">
        <v>1.1100000000000001</v>
      </c>
      <c r="AE74" s="149">
        <v>98.89</v>
      </c>
      <c r="AF74" s="142">
        <v>100</v>
      </c>
      <c r="AG74" s="145">
        <v>70</v>
      </c>
      <c r="AH74" s="145">
        <v>0.8</v>
      </c>
      <c r="AI74" s="145">
        <v>0.3</v>
      </c>
      <c r="AJ74" s="160"/>
      <c r="AK74" s="160"/>
      <c r="AL74" s="160"/>
      <c r="AM74" s="160"/>
      <c r="AN74" s="160"/>
      <c r="AO74" s="160"/>
      <c r="AP74" s="160"/>
      <c r="AQ74" s="160"/>
    </row>
    <row r="75" spans="1:43" ht="14.15" customHeight="1">
      <c r="A75" s="36"/>
      <c r="B75" s="162" t="s">
        <v>14</v>
      </c>
      <c r="C75" s="52"/>
      <c r="D75" s="70">
        <v>0</v>
      </c>
      <c r="E75" s="163"/>
      <c r="F75" s="54">
        <v>0</v>
      </c>
      <c r="G75" s="58">
        <v>0</v>
      </c>
      <c r="H75" s="54">
        <v>0</v>
      </c>
      <c r="I75" s="58">
        <v>0</v>
      </c>
      <c r="J75" s="54"/>
      <c r="K75" s="54"/>
      <c r="L75" s="58">
        <v>0</v>
      </c>
      <c r="M75" s="58">
        <v>0</v>
      </c>
      <c r="N75" s="58">
        <v>0</v>
      </c>
      <c r="O75" s="58"/>
      <c r="P75" s="54">
        <v>0</v>
      </c>
      <c r="Q75" s="54">
        <v>0</v>
      </c>
      <c r="R75" s="54">
        <v>0</v>
      </c>
      <c r="S75" s="108">
        <v>0</v>
      </c>
      <c r="T75" s="108">
        <v>0</v>
      </c>
      <c r="U75" s="52">
        <v>0</v>
      </c>
      <c r="V75" s="103">
        <v>0</v>
      </c>
      <c r="W75" s="104">
        <v>0</v>
      </c>
      <c r="X75" s="105"/>
      <c r="Y75" s="111">
        <v>100</v>
      </c>
      <c r="Z75" s="107"/>
      <c r="AA75" s="107"/>
      <c r="AB75" s="107"/>
      <c r="AC75" s="183"/>
      <c r="AD75" s="147">
        <v>1.1100000000000001</v>
      </c>
      <c r="AE75" s="149">
        <v>98.89</v>
      </c>
      <c r="AF75" s="142">
        <v>100</v>
      </c>
      <c r="AG75" s="145">
        <v>77</v>
      </c>
      <c r="AH75" s="145">
        <v>0.7</v>
      </c>
      <c r="AI75" s="145">
        <v>0.6</v>
      </c>
      <c r="AJ75" s="160"/>
      <c r="AK75" s="160"/>
      <c r="AL75" s="160"/>
      <c r="AM75" s="160"/>
      <c r="AN75" s="160"/>
      <c r="AO75" s="160"/>
      <c r="AP75" s="160"/>
      <c r="AQ75" s="160"/>
    </row>
    <row r="76" spans="1:43" ht="14.15" customHeight="1">
      <c r="A76" s="36"/>
      <c r="B76" s="162" t="s">
        <v>15</v>
      </c>
      <c r="C76" s="52"/>
      <c r="D76" s="70">
        <v>70</v>
      </c>
      <c r="E76" s="163"/>
      <c r="F76" s="54">
        <v>5</v>
      </c>
      <c r="G76" s="58">
        <v>75</v>
      </c>
      <c r="H76" s="54">
        <v>0</v>
      </c>
      <c r="I76" s="58">
        <v>75</v>
      </c>
      <c r="J76" s="54"/>
      <c r="K76" s="54"/>
      <c r="L76" s="58">
        <v>0</v>
      </c>
      <c r="M76" s="58">
        <v>0</v>
      </c>
      <c r="N76" s="58">
        <v>0.83250000000000013</v>
      </c>
      <c r="O76" s="58"/>
      <c r="P76" s="54">
        <v>0.83250000000000013</v>
      </c>
      <c r="Q76" s="54">
        <v>0</v>
      </c>
      <c r="R76" s="54">
        <v>74.167500000000004</v>
      </c>
      <c r="S76" s="108">
        <v>0.76216191219993434</v>
      </c>
      <c r="T76" s="108">
        <v>2.0881148279450259</v>
      </c>
      <c r="U76" s="52">
        <v>1.0649385622519634</v>
      </c>
      <c r="V76" s="103">
        <v>1.6287295657971202E-2</v>
      </c>
      <c r="W76" s="104">
        <v>7.934836346191099E-3</v>
      </c>
      <c r="X76" s="105"/>
      <c r="Y76" s="111">
        <v>100</v>
      </c>
      <c r="Z76" s="107"/>
      <c r="AA76" s="107"/>
      <c r="AB76" s="107"/>
      <c r="AC76" s="183"/>
      <c r="AD76" s="147">
        <v>1.1100000000000001</v>
      </c>
      <c r="AE76" s="149">
        <v>98.89</v>
      </c>
      <c r="AF76" s="142">
        <v>100</v>
      </c>
      <c r="AG76" s="145">
        <v>51</v>
      </c>
      <c r="AH76" s="145">
        <v>0.78</v>
      </c>
      <c r="AI76" s="145">
        <v>0.38</v>
      </c>
      <c r="AJ76" s="160"/>
      <c r="AK76" s="160"/>
      <c r="AL76" s="160"/>
      <c r="AM76" s="160"/>
      <c r="AN76" s="160"/>
      <c r="AO76" s="160"/>
      <c r="AP76" s="160"/>
      <c r="AQ76" s="160"/>
    </row>
    <row r="77" spans="1:43" ht="14.15" customHeight="1">
      <c r="A77" s="36"/>
      <c r="B77" s="256" t="s">
        <v>302</v>
      </c>
      <c r="C77" s="52"/>
      <c r="D77" s="70">
        <v>3</v>
      </c>
      <c r="E77" s="163"/>
      <c r="F77" s="54">
        <v>10</v>
      </c>
      <c r="G77" s="58">
        <v>13</v>
      </c>
      <c r="H77" s="54">
        <v>0</v>
      </c>
      <c r="I77" s="58">
        <v>13</v>
      </c>
      <c r="J77" s="54"/>
      <c r="K77" s="54"/>
      <c r="L77" s="58">
        <v>0</v>
      </c>
      <c r="M77" s="58">
        <v>0</v>
      </c>
      <c r="N77" s="58">
        <v>0</v>
      </c>
      <c r="O77" s="58"/>
      <c r="P77" s="54">
        <v>0</v>
      </c>
      <c r="Q77" s="54">
        <v>0</v>
      </c>
      <c r="R77" s="54">
        <v>13</v>
      </c>
      <c r="S77" s="108">
        <v>0.13359092403814535</v>
      </c>
      <c r="T77" s="108">
        <v>0.36600253161135715</v>
      </c>
      <c r="U77" s="52">
        <v>0.16104111390899714</v>
      </c>
      <c r="V77" s="103">
        <v>1.8300126580567857E-3</v>
      </c>
      <c r="W77" s="104">
        <v>7.3200506322271437E-4</v>
      </c>
      <c r="X77" s="105"/>
      <c r="Y77" s="111"/>
      <c r="Z77" s="107"/>
      <c r="AA77" s="107"/>
      <c r="AB77" s="107"/>
      <c r="AC77" s="183"/>
      <c r="AD77" s="147"/>
      <c r="AE77" s="149"/>
      <c r="AF77" s="142">
        <v>100</v>
      </c>
      <c r="AG77" s="145">
        <v>44</v>
      </c>
      <c r="AH77" s="145">
        <v>0.5</v>
      </c>
      <c r="AI77" s="145">
        <v>0.2</v>
      </c>
      <c r="AJ77" s="160">
        <v>0</v>
      </c>
      <c r="AK77" s="160">
        <v>0.01</v>
      </c>
      <c r="AL77" s="160">
        <v>19.7</v>
      </c>
      <c r="AM77" s="160"/>
      <c r="AN77" s="160"/>
      <c r="AO77" s="160"/>
      <c r="AP77" s="160"/>
      <c r="AQ77" s="160"/>
    </row>
    <row r="78" spans="1:43" ht="14.15" customHeight="1">
      <c r="A78" s="36"/>
      <c r="B78" s="256" t="s">
        <v>303</v>
      </c>
      <c r="C78" s="52"/>
      <c r="D78" s="70">
        <v>0</v>
      </c>
      <c r="E78" s="163"/>
      <c r="F78" s="54">
        <v>0</v>
      </c>
      <c r="G78" s="58">
        <v>0</v>
      </c>
      <c r="H78" s="54">
        <v>0</v>
      </c>
      <c r="I78" s="58">
        <v>0</v>
      </c>
      <c r="J78" s="54"/>
      <c r="K78" s="54"/>
      <c r="L78" s="58">
        <v>0</v>
      </c>
      <c r="M78" s="58">
        <v>0</v>
      </c>
      <c r="N78" s="58">
        <v>0</v>
      </c>
      <c r="O78" s="58"/>
      <c r="P78" s="54">
        <v>0</v>
      </c>
      <c r="Q78" s="54">
        <v>0</v>
      </c>
      <c r="R78" s="54">
        <v>0</v>
      </c>
      <c r="S78" s="108">
        <v>0</v>
      </c>
      <c r="T78" s="108">
        <v>0</v>
      </c>
      <c r="U78" s="52">
        <v>0</v>
      </c>
      <c r="V78" s="103">
        <v>0</v>
      </c>
      <c r="W78" s="104">
        <v>0</v>
      </c>
      <c r="X78" s="105"/>
      <c r="Y78" s="111"/>
      <c r="Z78" s="107"/>
      <c r="AA78" s="107"/>
      <c r="AB78" s="107"/>
      <c r="AC78" s="183"/>
      <c r="AD78" s="147"/>
      <c r="AE78" s="149"/>
      <c r="AF78" s="142">
        <v>100</v>
      </c>
      <c r="AG78" s="145">
        <v>83</v>
      </c>
      <c r="AH78" s="145">
        <v>1.7</v>
      </c>
      <c r="AI78" s="145">
        <v>1.2</v>
      </c>
      <c r="AJ78" s="160"/>
      <c r="AK78" s="160"/>
      <c r="AL78" s="160"/>
      <c r="AM78" s="160"/>
      <c r="AN78" s="160"/>
      <c r="AO78" s="160"/>
      <c r="AP78" s="160"/>
      <c r="AQ78" s="160"/>
    </row>
    <row r="79" spans="1:43" ht="14.15" customHeight="1">
      <c r="A79" s="36"/>
      <c r="B79" s="162" t="s">
        <v>16</v>
      </c>
      <c r="C79" s="52"/>
      <c r="D79" s="70">
        <v>0</v>
      </c>
      <c r="E79" s="163"/>
      <c r="F79" s="54">
        <v>15</v>
      </c>
      <c r="G79" s="58">
        <v>15</v>
      </c>
      <c r="H79" s="54">
        <v>0</v>
      </c>
      <c r="I79" s="58">
        <v>15</v>
      </c>
      <c r="J79" s="54"/>
      <c r="K79" s="54"/>
      <c r="L79" s="58">
        <v>0</v>
      </c>
      <c r="M79" s="58">
        <v>0</v>
      </c>
      <c r="N79" s="58">
        <v>0.16650000000000001</v>
      </c>
      <c r="O79" s="58"/>
      <c r="P79" s="54">
        <v>0.16650000000000001</v>
      </c>
      <c r="Q79" s="54">
        <v>0</v>
      </c>
      <c r="R79" s="54">
        <v>14.833500000000001</v>
      </c>
      <c r="S79" s="108">
        <v>0.15243238243998686</v>
      </c>
      <c r="T79" s="108">
        <v>0.41762296558900514</v>
      </c>
      <c r="U79" s="52">
        <v>0</v>
      </c>
      <c r="V79" s="103">
        <v>0</v>
      </c>
      <c r="W79" s="104">
        <v>0</v>
      </c>
      <c r="X79" s="105"/>
      <c r="Y79" s="111">
        <v>100</v>
      </c>
      <c r="Z79" s="107"/>
      <c r="AA79" s="107"/>
      <c r="AB79" s="107"/>
      <c r="AC79" s="183"/>
      <c r="AD79" s="147">
        <v>1.1100000000000001</v>
      </c>
      <c r="AE79" s="149">
        <v>98.89</v>
      </c>
      <c r="AF79" s="142"/>
      <c r="AG79" s="145"/>
      <c r="AH79" s="145"/>
      <c r="AI79" s="145"/>
      <c r="AJ79" s="160"/>
      <c r="AK79" s="160"/>
      <c r="AL79" s="160"/>
      <c r="AM79" s="160"/>
      <c r="AN79" s="160"/>
      <c r="AO79" s="160"/>
      <c r="AP79" s="160"/>
      <c r="AQ79" s="160"/>
    </row>
    <row r="80" spans="1:43" ht="14.15" customHeight="1">
      <c r="A80" s="36"/>
      <c r="B80" s="162"/>
      <c r="C80" s="52"/>
      <c r="D80" s="164"/>
      <c r="E80" s="163"/>
      <c r="F80" s="54"/>
      <c r="G80" s="54"/>
      <c r="H80" s="54"/>
      <c r="I80" s="54"/>
      <c r="J80" s="54"/>
      <c r="K80" s="54"/>
      <c r="L80" s="54"/>
      <c r="M80" s="68"/>
      <c r="N80" s="54"/>
      <c r="O80" s="54"/>
      <c r="P80" s="54"/>
      <c r="Q80" s="54">
        <v>0</v>
      </c>
      <c r="R80" s="54"/>
      <c r="S80" s="103"/>
      <c r="T80" s="103"/>
      <c r="U80" s="113"/>
      <c r="V80" s="114"/>
      <c r="W80" s="115"/>
      <c r="X80" s="105"/>
      <c r="Y80" s="106"/>
      <c r="Z80" s="107"/>
      <c r="AA80" s="107"/>
      <c r="AB80" s="107"/>
      <c r="AC80" s="183"/>
      <c r="AD80" s="107"/>
      <c r="AE80" s="146"/>
      <c r="AF80" s="142"/>
      <c r="AG80" s="145"/>
      <c r="AH80" s="145"/>
      <c r="AI80" s="145"/>
      <c r="AJ80" s="160"/>
      <c r="AK80" s="160"/>
      <c r="AL80" s="160"/>
      <c r="AM80" s="160"/>
      <c r="AN80" s="160"/>
      <c r="AO80" s="160"/>
      <c r="AP80" s="160"/>
      <c r="AQ80" s="160"/>
    </row>
    <row r="81" spans="1:43" ht="14.15" customHeight="1" thickBot="1">
      <c r="A81" s="165" t="s">
        <v>17</v>
      </c>
      <c r="B81" s="60"/>
      <c r="C81" s="52"/>
      <c r="D81" s="52"/>
      <c r="E81" s="54"/>
      <c r="F81" s="54">
        <v>0</v>
      </c>
      <c r="G81" s="52"/>
      <c r="H81" s="54">
        <v>0</v>
      </c>
      <c r="I81" s="54"/>
      <c r="J81" s="54"/>
      <c r="K81" s="54"/>
      <c r="L81" s="54"/>
      <c r="M81" s="54"/>
      <c r="N81" s="54"/>
      <c r="O81" s="54"/>
      <c r="P81" s="54"/>
      <c r="Q81" s="54">
        <v>0</v>
      </c>
      <c r="R81" s="54">
        <v>0</v>
      </c>
      <c r="S81" s="103"/>
      <c r="T81" s="103"/>
      <c r="U81" s="116">
        <v>38.358886913645279</v>
      </c>
      <c r="V81" s="116">
        <v>1.6976190579656907</v>
      </c>
      <c r="W81" s="116">
        <v>0.4362948567631813</v>
      </c>
      <c r="X81" s="105"/>
      <c r="Y81" s="106"/>
      <c r="Z81" s="107"/>
      <c r="AA81" s="107"/>
      <c r="AB81" s="107"/>
      <c r="AC81" s="106">
        <v>0</v>
      </c>
      <c r="AD81" s="107"/>
      <c r="AE81" s="146"/>
      <c r="AF81" s="142"/>
      <c r="AG81" s="145"/>
      <c r="AH81" s="145"/>
      <c r="AI81" s="145"/>
      <c r="AJ81" s="160"/>
      <c r="AK81" s="160"/>
      <c r="AL81" s="160"/>
      <c r="AM81" s="160"/>
      <c r="AN81" s="160"/>
      <c r="AO81" s="160"/>
      <c r="AP81" s="160"/>
      <c r="AQ81" s="160"/>
    </row>
    <row r="82" spans="1:43" ht="14.15" customHeight="1">
      <c r="A82" s="50"/>
      <c r="B82" s="51" t="s">
        <v>165</v>
      </c>
      <c r="C82" s="52">
        <v>4.4999999999999998E-2</v>
      </c>
      <c r="D82" s="54">
        <v>29.628</v>
      </c>
      <c r="E82" s="53"/>
      <c r="F82" s="54">
        <v>375</v>
      </c>
      <c r="G82" s="54">
        <v>404.62799999999999</v>
      </c>
      <c r="H82" s="54">
        <v>0</v>
      </c>
      <c r="I82" s="54">
        <v>404.62799999999999</v>
      </c>
      <c r="J82" s="54">
        <v>0</v>
      </c>
      <c r="K82" s="54">
        <v>0.97110719999999984</v>
      </c>
      <c r="L82" s="54">
        <v>0</v>
      </c>
      <c r="M82" s="58">
        <v>0</v>
      </c>
      <c r="N82" s="54">
        <v>8.7799253442618994</v>
      </c>
      <c r="O82" s="54"/>
      <c r="P82" s="54">
        <v>9.7510325442618999</v>
      </c>
      <c r="Q82" s="54">
        <v>0</v>
      </c>
      <c r="R82" s="54">
        <v>394.87696745573805</v>
      </c>
      <c r="S82" s="103">
        <v>4.0578445356763613</v>
      </c>
      <c r="T82" s="103">
        <v>11.117382289524278</v>
      </c>
      <c r="U82" s="52">
        <v>3.5119810652607195</v>
      </c>
      <c r="V82" s="103">
        <v>0.13507619481771999</v>
      </c>
      <c r="W82" s="104">
        <v>3.0016932181715548E-2</v>
      </c>
      <c r="X82" s="105"/>
      <c r="Y82" s="106">
        <v>100</v>
      </c>
      <c r="Z82" s="106">
        <v>0</v>
      </c>
      <c r="AA82" s="106">
        <v>0.24</v>
      </c>
      <c r="AB82" s="106">
        <v>0</v>
      </c>
      <c r="AC82" s="106">
        <v>0</v>
      </c>
      <c r="AD82" s="273">
        <v>2.1698758722238449</v>
      </c>
      <c r="AE82" s="146">
        <v>97.590124127776164</v>
      </c>
      <c r="AF82" s="142">
        <v>90</v>
      </c>
      <c r="AG82" s="145">
        <v>35.1</v>
      </c>
      <c r="AH82" s="145">
        <v>1.35</v>
      </c>
      <c r="AI82" s="145">
        <v>0.3</v>
      </c>
      <c r="AJ82" s="160">
        <v>0</v>
      </c>
      <c r="AK82" s="160">
        <v>0.03</v>
      </c>
      <c r="AL82" s="160">
        <v>2</v>
      </c>
      <c r="AM82" s="160">
        <v>36</v>
      </c>
      <c r="AN82" s="160">
        <v>40</v>
      </c>
      <c r="AO82" s="160">
        <v>0.8</v>
      </c>
      <c r="AP82" s="160"/>
      <c r="AQ82" s="160"/>
    </row>
    <row r="83" spans="1:43" ht="14.15" customHeight="1">
      <c r="A83" s="55"/>
      <c r="B83" s="69" t="s">
        <v>166</v>
      </c>
      <c r="C83" s="57"/>
      <c r="D83" s="54">
        <v>25</v>
      </c>
      <c r="E83" s="53"/>
      <c r="F83" s="54">
        <v>60</v>
      </c>
      <c r="G83" s="58">
        <v>85</v>
      </c>
      <c r="H83" s="54">
        <v>0</v>
      </c>
      <c r="I83" s="58">
        <v>85</v>
      </c>
      <c r="J83" s="58">
        <v>0</v>
      </c>
      <c r="K83" s="58">
        <v>0.60349999999999993</v>
      </c>
      <c r="L83" s="58">
        <v>0</v>
      </c>
      <c r="M83" s="58">
        <v>0</v>
      </c>
      <c r="N83" s="58">
        <v>1.4448465161533719</v>
      </c>
      <c r="O83" s="58"/>
      <c r="P83" s="54">
        <v>2.048346516153372</v>
      </c>
      <c r="Q83" s="54">
        <v>0</v>
      </c>
      <c r="R83" s="54">
        <v>82.951653483846627</v>
      </c>
      <c r="S83" s="108">
        <v>0.8524298491845469</v>
      </c>
      <c r="T83" s="108">
        <v>2.3354242443412243</v>
      </c>
      <c r="U83" s="57">
        <v>0.11231055191036948</v>
      </c>
      <c r="V83" s="108">
        <v>5.2313503073243431E-3</v>
      </c>
      <c r="W83" s="109">
        <v>1.9617563652466283E-3</v>
      </c>
      <c r="X83" s="110"/>
      <c r="Y83" s="111">
        <v>100</v>
      </c>
      <c r="Z83" s="111">
        <v>0</v>
      </c>
      <c r="AA83" s="111">
        <v>0.71</v>
      </c>
      <c r="AB83" s="111">
        <v>0</v>
      </c>
      <c r="AC83" s="126"/>
      <c r="AD83" s="273">
        <v>1.6998194307686727</v>
      </c>
      <c r="AE83" s="149">
        <v>97.590180569231336</v>
      </c>
      <c r="AF83" s="142">
        <v>70</v>
      </c>
      <c r="AG83" s="145">
        <v>6.87</v>
      </c>
      <c r="AH83" s="145">
        <v>0.32</v>
      </c>
      <c r="AI83" s="145">
        <v>0.12</v>
      </c>
      <c r="AJ83" s="160">
        <v>0</v>
      </c>
      <c r="AK83" s="160">
        <v>0.03</v>
      </c>
      <c r="AL83" s="160">
        <v>8</v>
      </c>
      <c r="AM83" s="160">
        <v>10</v>
      </c>
      <c r="AN83" s="160">
        <v>21</v>
      </c>
      <c r="AO83" s="160">
        <v>0.3</v>
      </c>
      <c r="AP83" s="160"/>
      <c r="AQ83" s="160"/>
    </row>
    <row r="84" spans="1:43" ht="14.15" customHeight="1">
      <c r="A84" s="50"/>
      <c r="B84" s="51" t="s">
        <v>167</v>
      </c>
      <c r="C84" s="52"/>
      <c r="D84" s="54">
        <v>0</v>
      </c>
      <c r="E84" s="53"/>
      <c r="F84" s="54">
        <v>50</v>
      </c>
      <c r="G84" s="54">
        <v>50</v>
      </c>
      <c r="H84" s="54">
        <v>0</v>
      </c>
      <c r="I84" s="54">
        <v>50</v>
      </c>
      <c r="J84" s="54">
        <v>0</v>
      </c>
      <c r="K84" s="54">
        <v>1.4350000000000001</v>
      </c>
      <c r="L84" s="54">
        <v>0</v>
      </c>
      <c r="M84" s="58">
        <v>0</v>
      </c>
      <c r="N84" s="54">
        <v>1.205E-2</v>
      </c>
      <c r="O84" s="54"/>
      <c r="P84" s="54">
        <v>1.4470499999999999</v>
      </c>
      <c r="Q84" s="54">
        <v>0</v>
      </c>
      <c r="R84" s="54">
        <v>48.552949999999996</v>
      </c>
      <c r="S84" s="103">
        <v>0.49894103502137449</v>
      </c>
      <c r="T84" s="103">
        <v>1.3669617397845877</v>
      </c>
      <c r="U84" s="52">
        <v>3.6497878452248491</v>
      </c>
      <c r="V84" s="103">
        <v>0.19000768183005767</v>
      </c>
      <c r="W84" s="104">
        <v>3.1440120015045515E-2</v>
      </c>
      <c r="X84" s="105"/>
      <c r="Y84" s="106">
        <v>100</v>
      </c>
      <c r="Z84" s="106">
        <v>0</v>
      </c>
      <c r="AA84" s="106">
        <v>2.87</v>
      </c>
      <c r="AB84" s="106">
        <v>0</v>
      </c>
      <c r="AC84" s="106">
        <v>0</v>
      </c>
      <c r="AD84" s="274">
        <v>2.41E-2</v>
      </c>
      <c r="AE84" s="146">
        <v>97.105899999999991</v>
      </c>
      <c r="AF84" s="142">
        <v>100</v>
      </c>
      <c r="AG84" s="145">
        <v>267</v>
      </c>
      <c r="AH84" s="145">
        <v>13.9</v>
      </c>
      <c r="AI84" s="145">
        <v>2.2999999999999998</v>
      </c>
      <c r="AJ84" s="160">
        <v>335</v>
      </c>
      <c r="AK84" s="160">
        <v>0.13</v>
      </c>
      <c r="AL84" s="160">
        <v>21</v>
      </c>
      <c r="AM84" s="160">
        <v>49</v>
      </c>
      <c r="AN84" s="160">
        <v>347</v>
      </c>
      <c r="AO84" s="160">
        <v>0.7</v>
      </c>
      <c r="AP84" s="160"/>
      <c r="AQ84" s="160"/>
    </row>
    <row r="85" spans="1:43" ht="14.15" customHeight="1">
      <c r="A85" s="50"/>
      <c r="B85" s="51" t="s">
        <v>168</v>
      </c>
      <c r="C85" s="52"/>
      <c r="D85" s="54">
        <v>20</v>
      </c>
      <c r="E85" s="53"/>
      <c r="F85" s="54">
        <v>25</v>
      </c>
      <c r="G85" s="54">
        <v>45</v>
      </c>
      <c r="H85" s="54">
        <v>0</v>
      </c>
      <c r="I85" s="54">
        <v>45</v>
      </c>
      <c r="J85" s="54">
        <v>0</v>
      </c>
      <c r="K85" s="54">
        <v>0.19800000000000001</v>
      </c>
      <c r="L85" s="54">
        <v>0</v>
      </c>
      <c r="M85" s="58">
        <v>0</v>
      </c>
      <c r="N85" s="54">
        <v>0.88650135620527226</v>
      </c>
      <c r="O85" s="54"/>
      <c r="P85" s="54">
        <v>1.0845013562052723</v>
      </c>
      <c r="Q85" s="54">
        <v>0</v>
      </c>
      <c r="R85" s="54">
        <v>43.915498643794727</v>
      </c>
      <c r="S85" s="103">
        <v>0.45128554180157354</v>
      </c>
      <c r="T85" s="103">
        <v>1.2363987446618454</v>
      </c>
      <c r="U85" s="52">
        <v>0.25593454014500205</v>
      </c>
      <c r="V85" s="103">
        <v>2.5593454014500201E-2</v>
      </c>
      <c r="W85" s="104">
        <v>4.2655756690833675E-3</v>
      </c>
      <c r="X85" s="105"/>
      <c r="Y85" s="106">
        <v>100</v>
      </c>
      <c r="Z85" s="106">
        <v>0</v>
      </c>
      <c r="AA85" s="106">
        <v>0.44</v>
      </c>
      <c r="AB85" s="106">
        <v>0</v>
      </c>
      <c r="AC85" s="106">
        <v>0</v>
      </c>
      <c r="AD85" s="274">
        <v>1.9700030137894939</v>
      </c>
      <c r="AE85" s="146">
        <v>97.589996986210508</v>
      </c>
      <c r="AF85" s="142">
        <v>75</v>
      </c>
      <c r="AG85" s="145">
        <v>27.6</v>
      </c>
      <c r="AH85" s="145">
        <v>2.76</v>
      </c>
      <c r="AI85" s="145">
        <v>0.46</v>
      </c>
      <c r="AJ85" s="160"/>
      <c r="AK85" s="160"/>
      <c r="AL85" s="160"/>
      <c r="AM85" s="160"/>
      <c r="AN85" s="160"/>
      <c r="AO85" s="160"/>
      <c r="AP85" s="160"/>
      <c r="AQ85" s="160"/>
    </row>
    <row r="86" spans="1:43" ht="14.15" customHeight="1">
      <c r="A86" s="55"/>
      <c r="B86" s="56" t="s">
        <v>169</v>
      </c>
      <c r="C86" s="57"/>
      <c r="D86" s="54">
        <v>0</v>
      </c>
      <c r="E86" s="53"/>
      <c r="F86" s="54">
        <v>250</v>
      </c>
      <c r="G86" s="58">
        <v>250</v>
      </c>
      <c r="H86" s="54">
        <v>0</v>
      </c>
      <c r="I86" s="58">
        <v>250</v>
      </c>
      <c r="J86" s="58">
        <v>0</v>
      </c>
      <c r="K86" s="58">
        <v>2.9750000000000001</v>
      </c>
      <c r="L86" s="58">
        <v>0</v>
      </c>
      <c r="M86" s="58">
        <v>0</v>
      </c>
      <c r="N86" s="58">
        <v>2.8253927954795173</v>
      </c>
      <c r="O86" s="58"/>
      <c r="P86" s="54">
        <v>5.8003927954795174</v>
      </c>
      <c r="Q86" s="54">
        <v>0</v>
      </c>
      <c r="R86" s="54">
        <v>244.19960720452048</v>
      </c>
      <c r="S86" s="108">
        <v>2.509450090477233</v>
      </c>
      <c r="T86" s="108">
        <v>6.875205727334885</v>
      </c>
      <c r="U86" s="57">
        <v>3.0435160713766072</v>
      </c>
      <c r="V86" s="108">
        <v>0.10285307768092988</v>
      </c>
      <c r="W86" s="109">
        <v>9.9346722759989098E-3</v>
      </c>
      <c r="X86" s="110"/>
      <c r="Y86" s="111">
        <v>100</v>
      </c>
      <c r="Z86" s="111">
        <v>0</v>
      </c>
      <c r="AA86" s="111">
        <v>1.19</v>
      </c>
      <c r="AB86" s="111">
        <v>0</v>
      </c>
      <c r="AC86" s="111">
        <v>0</v>
      </c>
      <c r="AD86" s="275">
        <v>1.1301571181918069</v>
      </c>
      <c r="AE86" s="149">
        <v>97.679842881808199</v>
      </c>
      <c r="AF86" s="142">
        <v>85</v>
      </c>
      <c r="AG86" s="145">
        <v>52.08</v>
      </c>
      <c r="AH86" s="145">
        <v>1.76</v>
      </c>
      <c r="AI86" s="145">
        <v>0.17</v>
      </c>
      <c r="AJ86" s="160">
        <v>0</v>
      </c>
      <c r="AK86" s="160">
        <v>0.11</v>
      </c>
      <c r="AL86" s="160">
        <v>17</v>
      </c>
      <c r="AM86" s="160">
        <v>11</v>
      </c>
      <c r="AN86" s="160">
        <v>56</v>
      </c>
      <c r="AO86" s="160">
        <v>0.7</v>
      </c>
      <c r="AP86" s="160"/>
      <c r="AQ86" s="160"/>
    </row>
    <row r="87" spans="1:43" ht="14.15" customHeight="1">
      <c r="A87" s="55"/>
      <c r="B87" s="69" t="s">
        <v>170</v>
      </c>
      <c r="C87" s="57"/>
      <c r="D87" s="54">
        <v>0</v>
      </c>
      <c r="E87" s="53"/>
      <c r="F87" s="54">
        <v>50</v>
      </c>
      <c r="G87" s="58">
        <v>50</v>
      </c>
      <c r="H87" s="54">
        <v>0</v>
      </c>
      <c r="I87" s="58">
        <v>50</v>
      </c>
      <c r="J87" s="58">
        <v>0</v>
      </c>
      <c r="K87" s="58">
        <v>0</v>
      </c>
      <c r="L87" s="58">
        <v>0</v>
      </c>
      <c r="M87" s="58">
        <v>0</v>
      </c>
      <c r="N87" s="58">
        <v>1.2049999999999998</v>
      </c>
      <c r="O87" s="58"/>
      <c r="P87" s="54">
        <v>1.2049999999999998</v>
      </c>
      <c r="Q87" s="54">
        <v>0</v>
      </c>
      <c r="R87" s="54">
        <v>48.795000000000002</v>
      </c>
      <c r="S87" s="108">
        <v>0.5014283952647155</v>
      </c>
      <c r="T87" s="108">
        <v>1.3737764253827822</v>
      </c>
      <c r="U87" s="57">
        <v>0.18545981742667561</v>
      </c>
      <c r="V87" s="108">
        <v>1.0818489349889411E-2</v>
      </c>
      <c r="W87" s="109">
        <v>1.5454984785556302E-3</v>
      </c>
      <c r="X87" s="110"/>
      <c r="Y87" s="111">
        <v>100</v>
      </c>
      <c r="Z87" s="111">
        <v>0</v>
      </c>
      <c r="AA87" s="111">
        <v>0</v>
      </c>
      <c r="AB87" s="111">
        <v>0</v>
      </c>
      <c r="AC87" s="106">
        <v>0</v>
      </c>
      <c r="AD87" s="275">
        <v>2.4099999999999997</v>
      </c>
      <c r="AE87" s="149">
        <v>97.59</v>
      </c>
      <c r="AF87" s="142">
        <v>75</v>
      </c>
      <c r="AG87" s="145">
        <v>18</v>
      </c>
      <c r="AH87" s="145">
        <v>1.05</v>
      </c>
      <c r="AI87" s="145">
        <v>0.15</v>
      </c>
      <c r="AJ87" s="160">
        <v>80</v>
      </c>
      <c r="AK87" s="160">
        <v>0.06</v>
      </c>
      <c r="AL87" s="160">
        <v>50</v>
      </c>
      <c r="AM87" s="160">
        <v>46</v>
      </c>
      <c r="AN87" s="160">
        <v>31</v>
      </c>
      <c r="AO87" s="160">
        <v>0.5</v>
      </c>
      <c r="AP87" s="160"/>
      <c r="AQ87" s="160"/>
    </row>
    <row r="88" spans="1:43" ht="14.15" customHeight="1">
      <c r="A88" s="55"/>
      <c r="B88" s="69" t="s">
        <v>171</v>
      </c>
      <c r="C88" s="57"/>
      <c r="D88" s="54">
        <v>50</v>
      </c>
      <c r="E88" s="53"/>
      <c r="F88" s="54">
        <v>231.55199999999999</v>
      </c>
      <c r="G88" s="58">
        <v>281.55200000000002</v>
      </c>
      <c r="H88" s="54">
        <v>0</v>
      </c>
      <c r="I88" s="58">
        <v>281.55200000000002</v>
      </c>
      <c r="J88" s="58">
        <v>0</v>
      </c>
      <c r="K88" s="58">
        <v>1.9990192000000002</v>
      </c>
      <c r="L88" s="58">
        <v>0</v>
      </c>
      <c r="M88" s="58">
        <v>0</v>
      </c>
      <c r="N88" s="58">
        <v>4.7623369736195791</v>
      </c>
      <c r="O88" s="58"/>
      <c r="P88" s="54">
        <v>6.7613561736195793</v>
      </c>
      <c r="Q88" s="54">
        <v>0</v>
      </c>
      <c r="R88" s="54">
        <v>274.7906438263804</v>
      </c>
      <c r="S88" s="108">
        <v>2.8238104635233108</v>
      </c>
      <c r="T88" s="108">
        <v>7.736467023351536</v>
      </c>
      <c r="U88" s="57">
        <v>1.3964322977149521</v>
      </c>
      <c r="V88" s="108">
        <v>6.9821614885747604E-2</v>
      </c>
      <c r="W88" s="109">
        <v>2.2048931016551875E-2</v>
      </c>
      <c r="X88" s="110"/>
      <c r="Y88" s="111">
        <v>100</v>
      </c>
      <c r="Z88" s="111">
        <v>0</v>
      </c>
      <c r="AA88" s="111">
        <v>0.71</v>
      </c>
      <c r="AB88" s="111">
        <v>0</v>
      </c>
      <c r="AC88" s="111"/>
      <c r="AD88" s="275">
        <v>1.6914591171860185</v>
      </c>
      <c r="AE88" s="149">
        <v>97.598540882813992</v>
      </c>
      <c r="AF88" s="142">
        <v>95</v>
      </c>
      <c r="AG88" s="145">
        <v>19</v>
      </c>
      <c r="AH88" s="145">
        <v>0.95</v>
      </c>
      <c r="AI88" s="145">
        <v>0.3</v>
      </c>
      <c r="AJ88" s="160">
        <v>1500</v>
      </c>
      <c r="AK88" s="160">
        <v>0.06</v>
      </c>
      <c r="AL88" s="160">
        <v>40</v>
      </c>
      <c r="AM88" s="160">
        <v>5</v>
      </c>
      <c r="AN88" s="160">
        <v>27</v>
      </c>
      <c r="AO88" s="160">
        <v>0.5</v>
      </c>
      <c r="AP88" s="160"/>
      <c r="AQ88" s="160"/>
    </row>
    <row r="89" spans="1:43" ht="14.15" customHeight="1">
      <c r="A89" s="55"/>
      <c r="B89" s="69" t="s">
        <v>172</v>
      </c>
      <c r="C89" s="57"/>
      <c r="D89" s="54">
        <v>0</v>
      </c>
      <c r="E89" s="53"/>
      <c r="F89" s="54">
        <v>225</v>
      </c>
      <c r="G89" s="58">
        <v>225</v>
      </c>
      <c r="H89" s="54">
        <v>0</v>
      </c>
      <c r="I89" s="58">
        <v>225</v>
      </c>
      <c r="J89" s="58">
        <v>0</v>
      </c>
      <c r="K89" s="58">
        <v>0</v>
      </c>
      <c r="L89" s="58">
        <v>0</v>
      </c>
      <c r="M89" s="58">
        <v>0</v>
      </c>
      <c r="N89" s="58">
        <v>5.4225000000000003</v>
      </c>
      <c r="O89" s="58"/>
      <c r="P89" s="54">
        <v>5.4225000000000003</v>
      </c>
      <c r="Q89" s="54">
        <v>0</v>
      </c>
      <c r="R89" s="54">
        <v>219.57749999999999</v>
      </c>
      <c r="S89" s="108">
        <v>2.2564277786912195</v>
      </c>
      <c r="T89" s="108">
        <v>6.1819939142225193</v>
      </c>
      <c r="U89" s="57">
        <v>1.5667645376205555</v>
      </c>
      <c r="V89" s="108">
        <v>4.3521237156126547E-2</v>
      </c>
      <c r="W89" s="109">
        <v>2.6112742293675925E-2</v>
      </c>
      <c r="X89" s="110"/>
      <c r="Y89" s="111">
        <v>100</v>
      </c>
      <c r="Z89" s="111">
        <v>0</v>
      </c>
      <c r="AA89" s="111">
        <v>0</v>
      </c>
      <c r="AB89" s="111">
        <v>0</v>
      </c>
      <c r="AC89" s="111">
        <v>0</v>
      </c>
      <c r="AD89" s="275">
        <v>2.41</v>
      </c>
      <c r="AE89" s="149">
        <v>97.59</v>
      </c>
      <c r="AF89" s="142">
        <v>88</v>
      </c>
      <c r="AG89" s="145">
        <v>28.8</v>
      </c>
      <c r="AH89" s="145">
        <v>0.8</v>
      </c>
      <c r="AI89" s="145">
        <v>0.48</v>
      </c>
      <c r="AJ89" s="160">
        <v>12000</v>
      </c>
      <c r="AK89" s="160">
        <v>0.06</v>
      </c>
      <c r="AL89" s="160">
        <v>6</v>
      </c>
      <c r="AM89" s="160">
        <v>39</v>
      </c>
      <c r="AN89" s="160">
        <v>37</v>
      </c>
      <c r="AO89" s="160">
        <v>0.8</v>
      </c>
      <c r="AP89" s="160"/>
      <c r="AQ89" s="160"/>
    </row>
    <row r="90" spans="1:43" ht="14.15" customHeight="1">
      <c r="A90" s="55"/>
      <c r="B90" s="258" t="s">
        <v>297</v>
      </c>
      <c r="C90" s="57"/>
      <c r="D90" s="54">
        <v>7</v>
      </c>
      <c r="E90" s="53"/>
      <c r="F90" s="54">
        <v>75</v>
      </c>
      <c r="G90" s="58">
        <v>82</v>
      </c>
      <c r="H90" s="54">
        <v>0</v>
      </c>
      <c r="I90" s="58">
        <v>82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/>
      <c r="P90" s="54">
        <v>0</v>
      </c>
      <c r="Q90" s="54">
        <v>0</v>
      </c>
      <c r="R90" s="54">
        <v>82</v>
      </c>
      <c r="S90" s="108">
        <v>0.84265044393291677</v>
      </c>
      <c r="T90" s="108">
        <v>2.3086313532408678</v>
      </c>
      <c r="U90" s="57">
        <v>0.60832436157896863</v>
      </c>
      <c r="V90" s="108">
        <v>1.9623366502547375E-2</v>
      </c>
      <c r="W90" s="109">
        <v>7.84934660101895E-3</v>
      </c>
      <c r="X90" s="110"/>
      <c r="Y90" s="111"/>
      <c r="Z90" s="111"/>
      <c r="AA90" s="111"/>
      <c r="AB90" s="111"/>
      <c r="AC90" s="106"/>
      <c r="AD90" s="275"/>
      <c r="AE90" s="149"/>
      <c r="AF90" s="142">
        <v>85</v>
      </c>
      <c r="AG90" s="145">
        <v>31</v>
      </c>
      <c r="AH90" s="145">
        <v>1</v>
      </c>
      <c r="AI90" s="145">
        <v>0.4</v>
      </c>
      <c r="AJ90" s="160"/>
      <c r="AK90" s="160"/>
      <c r="AL90" s="160"/>
      <c r="AM90" s="160"/>
      <c r="AN90" s="160"/>
      <c r="AO90" s="160"/>
      <c r="AP90" s="160"/>
      <c r="AQ90" s="160"/>
    </row>
    <row r="91" spans="1:43" ht="14.15" customHeight="1">
      <c r="A91" s="55"/>
      <c r="B91" s="258" t="s">
        <v>298</v>
      </c>
      <c r="C91" s="57"/>
      <c r="D91" s="54">
        <v>7</v>
      </c>
      <c r="E91" s="53"/>
      <c r="F91" s="54">
        <v>75</v>
      </c>
      <c r="G91" s="58">
        <v>82</v>
      </c>
      <c r="H91" s="54">
        <v>0</v>
      </c>
      <c r="I91" s="58">
        <v>82</v>
      </c>
      <c r="J91" s="58">
        <v>0</v>
      </c>
      <c r="K91" s="58">
        <v>0.58219999999999994</v>
      </c>
      <c r="L91" s="58">
        <v>0</v>
      </c>
      <c r="M91" s="58">
        <v>0</v>
      </c>
      <c r="N91" s="58">
        <v>1.2705272041546434</v>
      </c>
      <c r="O91" s="58"/>
      <c r="P91" s="54">
        <v>1.8527272041546432</v>
      </c>
      <c r="Q91" s="54">
        <v>0</v>
      </c>
      <c r="R91" s="54">
        <v>80.147272795845353</v>
      </c>
      <c r="S91" s="108">
        <v>0.8236114024564839</v>
      </c>
      <c r="T91" s="108">
        <v>2.2564695957711884</v>
      </c>
      <c r="U91" s="57">
        <v>0.50635177729105463</v>
      </c>
      <c r="V91" s="108">
        <v>1.6302992829446836E-2</v>
      </c>
      <c r="W91" s="109">
        <v>5.7539974692165305E-3</v>
      </c>
      <c r="X91" s="110"/>
      <c r="Y91" s="111">
        <v>100</v>
      </c>
      <c r="Z91" s="111">
        <v>0</v>
      </c>
      <c r="AA91" s="111">
        <v>0.71</v>
      </c>
      <c r="AB91" s="111">
        <v>0</v>
      </c>
      <c r="AC91" s="106">
        <v>0</v>
      </c>
      <c r="AD91" s="275">
        <v>1.5494234197007846</v>
      </c>
      <c r="AE91" s="149">
        <v>97.740576580299219</v>
      </c>
      <c r="AF91" s="142">
        <v>85</v>
      </c>
      <c r="AG91" s="145">
        <v>26.4</v>
      </c>
      <c r="AH91" s="145">
        <v>0.85</v>
      </c>
      <c r="AI91" s="145">
        <v>0.3</v>
      </c>
      <c r="AJ91" s="160">
        <v>11050</v>
      </c>
      <c r="AK91" s="160">
        <v>0.24</v>
      </c>
      <c r="AL91" s="160">
        <v>70</v>
      </c>
      <c r="AM91" s="160">
        <v>45</v>
      </c>
      <c r="AN91" s="160">
        <v>85</v>
      </c>
      <c r="AO91" s="160">
        <v>2.5</v>
      </c>
      <c r="AP91" s="160"/>
      <c r="AQ91" s="160"/>
    </row>
    <row r="92" spans="1:43" ht="14.15" customHeight="1">
      <c r="A92" s="55"/>
      <c r="B92" s="258" t="s">
        <v>18</v>
      </c>
      <c r="C92" s="57"/>
      <c r="D92" s="54">
        <v>442.5</v>
      </c>
      <c r="E92" s="53"/>
      <c r="F92" s="54">
        <v>50</v>
      </c>
      <c r="G92" s="58">
        <v>492.5</v>
      </c>
      <c r="H92" s="54">
        <v>0</v>
      </c>
      <c r="I92" s="58">
        <v>492.5</v>
      </c>
      <c r="J92" s="58">
        <v>0</v>
      </c>
      <c r="K92" s="58">
        <v>3.4967499999999996</v>
      </c>
      <c r="L92" s="58">
        <v>0</v>
      </c>
      <c r="M92" s="58">
        <v>0</v>
      </c>
      <c r="N92" s="58">
        <v>8.3724999999999987</v>
      </c>
      <c r="O92" s="58"/>
      <c r="P92" s="54">
        <v>11.869249999999997</v>
      </c>
      <c r="Q92" s="54">
        <v>0</v>
      </c>
      <c r="R92" s="54">
        <v>480.63074999999998</v>
      </c>
      <c r="S92" s="108">
        <v>4.9390696933574478</v>
      </c>
      <c r="T92" s="108">
        <v>13.531697790020406</v>
      </c>
      <c r="U92" s="57">
        <v>13.802331745820812</v>
      </c>
      <c r="V92" s="108">
        <v>0.5750971560758672</v>
      </c>
      <c r="W92" s="109">
        <v>0.23003886243034688</v>
      </c>
      <c r="X92" s="110"/>
      <c r="Y92" s="111">
        <v>100</v>
      </c>
      <c r="Z92" s="111">
        <v>0</v>
      </c>
      <c r="AA92" s="111">
        <v>0.71</v>
      </c>
      <c r="AB92" s="111">
        <v>0</v>
      </c>
      <c r="AC92" s="106">
        <v>0</v>
      </c>
      <c r="AD92" s="275">
        <v>1.6999999999999997</v>
      </c>
      <c r="AE92" s="149">
        <v>97.59</v>
      </c>
      <c r="AF92" s="142">
        <v>85</v>
      </c>
      <c r="AG92" s="145">
        <v>120</v>
      </c>
      <c r="AH92" s="145">
        <v>5</v>
      </c>
      <c r="AI92" s="145">
        <v>2</v>
      </c>
      <c r="AJ92" s="160"/>
      <c r="AK92" s="160"/>
      <c r="AL92" s="160"/>
      <c r="AM92" s="160"/>
      <c r="AN92" s="160"/>
      <c r="AO92" s="160"/>
      <c r="AP92" s="160"/>
      <c r="AQ92" s="160"/>
    </row>
    <row r="93" spans="1:43" ht="14.15" customHeight="1">
      <c r="A93" s="55"/>
      <c r="B93" s="69" t="s">
        <v>173</v>
      </c>
      <c r="C93" s="57"/>
      <c r="D93" s="54">
        <v>60</v>
      </c>
      <c r="E93" s="53"/>
      <c r="F93" s="54">
        <v>35</v>
      </c>
      <c r="G93" s="58">
        <v>95</v>
      </c>
      <c r="H93" s="54">
        <v>0</v>
      </c>
      <c r="I93" s="58">
        <v>95</v>
      </c>
      <c r="J93" s="58">
        <v>0</v>
      </c>
      <c r="K93" s="58">
        <v>0.69349999999999989</v>
      </c>
      <c r="L93" s="58">
        <v>0</v>
      </c>
      <c r="M93" s="58">
        <v>0</v>
      </c>
      <c r="N93" s="58">
        <v>1.5965850585509269</v>
      </c>
      <c r="O93" s="58"/>
      <c r="P93" s="54">
        <v>2.2900850585509267</v>
      </c>
      <c r="Q93" s="54">
        <v>0</v>
      </c>
      <c r="R93" s="54">
        <v>92.709914941449071</v>
      </c>
      <c r="S93" s="108">
        <v>0.9527079388096954</v>
      </c>
      <c r="T93" s="108">
        <v>2.610158736464919</v>
      </c>
      <c r="U93" s="57">
        <v>0.84724969538030348</v>
      </c>
      <c r="V93" s="108">
        <v>3.478923970309903E-2</v>
      </c>
      <c r="W93" s="109">
        <v>1.3397944794274429E-2</v>
      </c>
      <c r="X93" s="110"/>
      <c r="Y93" s="111">
        <v>100</v>
      </c>
      <c r="Z93" s="111">
        <v>0</v>
      </c>
      <c r="AA93" s="111">
        <v>0.73</v>
      </c>
      <c r="AB93" s="111">
        <v>0</v>
      </c>
      <c r="AC93" s="126"/>
      <c r="AD93" s="275">
        <v>1.6806158511062388</v>
      </c>
      <c r="AE93" s="149">
        <v>97.589384148893757</v>
      </c>
      <c r="AF93" s="142">
        <v>87</v>
      </c>
      <c r="AG93" s="184">
        <v>37.31</v>
      </c>
      <c r="AH93" s="184">
        <v>1.532</v>
      </c>
      <c r="AI93" s="186">
        <v>0.59</v>
      </c>
      <c r="AJ93" s="160">
        <v>30</v>
      </c>
      <c r="AK93" s="160">
        <v>0.04</v>
      </c>
      <c r="AL93" s="160">
        <v>5</v>
      </c>
      <c r="AM93" s="160">
        <v>15</v>
      </c>
      <c r="AN93" s="160">
        <v>37</v>
      </c>
      <c r="AO93" s="160">
        <v>0.4</v>
      </c>
      <c r="AP93" s="160"/>
      <c r="AQ93" s="160"/>
    </row>
    <row r="94" spans="1:43" ht="14.15" customHeight="1">
      <c r="A94" s="50"/>
      <c r="B94" s="166" t="s">
        <v>174</v>
      </c>
      <c r="C94" s="52"/>
      <c r="D94" s="54">
        <v>0</v>
      </c>
      <c r="E94" s="53"/>
      <c r="F94" s="54">
        <v>75</v>
      </c>
      <c r="G94" s="54">
        <v>75</v>
      </c>
      <c r="H94" s="54">
        <v>0</v>
      </c>
      <c r="I94" s="54">
        <v>75</v>
      </c>
      <c r="J94" s="54">
        <v>0</v>
      </c>
      <c r="K94" s="58">
        <v>0</v>
      </c>
      <c r="L94" s="54">
        <v>0</v>
      </c>
      <c r="M94" s="58">
        <v>0</v>
      </c>
      <c r="N94" s="54">
        <v>1.8075000000000001</v>
      </c>
      <c r="O94" s="54"/>
      <c r="P94" s="54">
        <v>1.8075000000000001</v>
      </c>
      <c r="Q94" s="54">
        <v>0</v>
      </c>
      <c r="R94" s="54">
        <v>73.192499999999995</v>
      </c>
      <c r="S94" s="103">
        <v>0.7521425928970733</v>
      </c>
      <c r="T94" s="103">
        <v>2.0606646380741735</v>
      </c>
      <c r="U94" s="52">
        <v>0.11832336351821904</v>
      </c>
      <c r="V94" s="103">
        <v>1.1294502881284545E-2</v>
      </c>
      <c r="W94" s="104">
        <v>2.6891673526867966E-3</v>
      </c>
      <c r="X94" s="105"/>
      <c r="Y94" s="106">
        <v>100</v>
      </c>
      <c r="Z94" s="106">
        <v>0</v>
      </c>
      <c r="AA94" s="106">
        <v>0</v>
      </c>
      <c r="AB94" s="106">
        <v>0</v>
      </c>
      <c r="AC94" s="111">
        <v>0</v>
      </c>
      <c r="AD94" s="274">
        <v>2.41</v>
      </c>
      <c r="AE94" s="146">
        <v>97.59</v>
      </c>
      <c r="AF94" s="142">
        <v>87</v>
      </c>
      <c r="AG94" s="145">
        <v>6.6</v>
      </c>
      <c r="AH94" s="145">
        <v>0.63</v>
      </c>
      <c r="AI94" s="145">
        <v>0.15</v>
      </c>
      <c r="AJ94" s="160">
        <v>6460</v>
      </c>
      <c r="AK94" s="160">
        <v>0.09</v>
      </c>
      <c r="AL94" s="160">
        <v>102</v>
      </c>
      <c r="AM94" s="160">
        <v>220</v>
      </c>
      <c r="AN94" s="160">
        <v>38</v>
      </c>
      <c r="AO94" s="160">
        <v>2.9</v>
      </c>
      <c r="AP94" s="160"/>
      <c r="AQ94" s="160"/>
    </row>
    <row r="95" spans="1:43" ht="14.15" customHeight="1">
      <c r="A95" s="55"/>
      <c r="B95" s="69" t="s">
        <v>175</v>
      </c>
      <c r="C95" s="57"/>
      <c r="D95" s="54">
        <v>3</v>
      </c>
      <c r="E95" s="167"/>
      <c r="F95" s="54">
        <v>100</v>
      </c>
      <c r="G95" s="58">
        <v>103</v>
      </c>
      <c r="H95" s="54">
        <v>0</v>
      </c>
      <c r="I95" s="58">
        <v>103</v>
      </c>
      <c r="J95" s="58">
        <v>0</v>
      </c>
      <c r="K95" s="58">
        <v>0.72099999999999997</v>
      </c>
      <c r="L95" s="58">
        <v>0</v>
      </c>
      <c r="M95" s="58">
        <v>0</v>
      </c>
      <c r="N95" s="58">
        <v>1.7612823516738791</v>
      </c>
      <c r="O95" s="58"/>
      <c r="P95" s="54">
        <v>2.482282351673879</v>
      </c>
      <c r="Q95" s="54">
        <v>0</v>
      </c>
      <c r="R95" s="54">
        <v>100.51771764832611</v>
      </c>
      <c r="S95" s="108">
        <v>1.0329426756034827</v>
      </c>
      <c r="T95" s="108">
        <v>2.8299799331602267</v>
      </c>
      <c r="U95" s="57">
        <v>0.5498651010130321</v>
      </c>
      <c r="V95" s="108">
        <v>3.4129557993912332E-2</v>
      </c>
      <c r="W95" s="109">
        <v>1.3272605886521462E-2</v>
      </c>
      <c r="X95" s="110"/>
      <c r="Y95" s="111">
        <v>100</v>
      </c>
      <c r="Z95" s="111">
        <v>0</v>
      </c>
      <c r="AA95" s="111">
        <v>0.7</v>
      </c>
      <c r="AB95" s="111">
        <v>0</v>
      </c>
      <c r="AC95" s="111">
        <v>0</v>
      </c>
      <c r="AD95" s="275">
        <v>1.7099828657027953</v>
      </c>
      <c r="AE95" s="149">
        <v>97.590017134297199</v>
      </c>
      <c r="AF95" s="142">
        <v>67</v>
      </c>
      <c r="AG95" s="145">
        <v>29</v>
      </c>
      <c r="AH95" s="145">
        <v>1.8</v>
      </c>
      <c r="AI95" s="145">
        <v>0.7</v>
      </c>
      <c r="AJ95" s="160">
        <v>1365</v>
      </c>
      <c r="AK95" s="160">
        <v>0.09</v>
      </c>
      <c r="AL95" s="160">
        <v>37</v>
      </c>
      <c r="AM95" s="160">
        <v>55</v>
      </c>
      <c r="AN95" s="160">
        <v>39</v>
      </c>
      <c r="AO95" s="160">
        <v>7.2</v>
      </c>
      <c r="AP95" s="160"/>
      <c r="AQ95" s="160"/>
    </row>
    <row r="96" spans="1:43" ht="14.15" customHeight="1">
      <c r="A96" s="55"/>
      <c r="B96" s="69" t="s">
        <v>176</v>
      </c>
      <c r="C96" s="57"/>
      <c r="D96" s="54">
        <v>55</v>
      </c>
      <c r="E96" s="53"/>
      <c r="F96" s="54">
        <v>35</v>
      </c>
      <c r="G96" s="58">
        <v>90</v>
      </c>
      <c r="H96" s="54">
        <v>0</v>
      </c>
      <c r="I96" s="58">
        <v>90</v>
      </c>
      <c r="J96" s="58">
        <v>0</v>
      </c>
      <c r="K96" s="58">
        <v>0.52199999999999991</v>
      </c>
      <c r="L96" s="58">
        <v>0</v>
      </c>
      <c r="M96" s="58">
        <v>0</v>
      </c>
      <c r="N96" s="58">
        <v>1.6470000000000002</v>
      </c>
      <c r="O96" s="58"/>
      <c r="P96" s="54">
        <v>2.169</v>
      </c>
      <c r="Q96" s="54">
        <v>0</v>
      </c>
      <c r="R96" s="54">
        <v>87.830999999999989</v>
      </c>
      <c r="S96" s="108">
        <v>0.90257111147648794</v>
      </c>
      <c r="T96" s="108">
        <v>2.472797565689008</v>
      </c>
      <c r="U96" s="57">
        <v>0.29080099372502732</v>
      </c>
      <c r="V96" s="108">
        <v>3.5311549238039031E-2</v>
      </c>
      <c r="W96" s="109">
        <v>7.2700248431256829E-3</v>
      </c>
      <c r="X96" s="110"/>
      <c r="Y96" s="111">
        <v>100</v>
      </c>
      <c r="Z96" s="111">
        <v>0</v>
      </c>
      <c r="AA96" s="111">
        <v>0.57999999999999996</v>
      </c>
      <c r="AB96" s="111">
        <v>0</v>
      </c>
      <c r="AC96" s="111">
        <v>0</v>
      </c>
      <c r="AD96" s="275">
        <v>1.83</v>
      </c>
      <c r="AE96" s="149">
        <v>97.59</v>
      </c>
      <c r="AF96" s="142">
        <v>70</v>
      </c>
      <c r="AG96" s="145">
        <v>16.8</v>
      </c>
      <c r="AH96" s="145">
        <v>2.04</v>
      </c>
      <c r="AI96" s="145">
        <v>0.42</v>
      </c>
      <c r="AJ96" s="160">
        <v>6300</v>
      </c>
      <c r="AK96" s="160">
        <v>7.0000000000000007E-2</v>
      </c>
      <c r="AL96" s="160">
        <v>32</v>
      </c>
      <c r="AM96" s="160">
        <v>73</v>
      </c>
      <c r="AN96" s="160">
        <v>50</v>
      </c>
      <c r="AO96" s="160">
        <v>2.5</v>
      </c>
      <c r="AP96" s="160"/>
      <c r="AQ96" s="160"/>
    </row>
    <row r="97" spans="1:43" ht="14.15" customHeight="1">
      <c r="A97" s="55"/>
      <c r="B97" s="69" t="s">
        <v>177</v>
      </c>
      <c r="C97" s="57"/>
      <c r="D97" s="54">
        <v>0</v>
      </c>
      <c r="E97" s="53"/>
      <c r="F97" s="54">
        <v>0</v>
      </c>
      <c r="G97" s="58">
        <v>0</v>
      </c>
      <c r="H97" s="54">
        <v>0</v>
      </c>
      <c r="I97" s="58">
        <v>0</v>
      </c>
      <c r="J97" s="58">
        <v>0</v>
      </c>
      <c r="K97" s="58">
        <v>0</v>
      </c>
      <c r="L97" s="58">
        <v>0</v>
      </c>
      <c r="M97" s="58">
        <v>0</v>
      </c>
      <c r="N97" s="58">
        <v>0</v>
      </c>
      <c r="O97" s="58"/>
      <c r="P97" s="54">
        <v>0</v>
      </c>
      <c r="Q97" s="54">
        <v>0</v>
      </c>
      <c r="R97" s="54">
        <v>0</v>
      </c>
      <c r="S97" s="108">
        <v>0</v>
      </c>
      <c r="T97" s="108">
        <v>0</v>
      </c>
      <c r="U97" s="57">
        <v>0</v>
      </c>
      <c r="V97" s="108">
        <v>0</v>
      </c>
      <c r="W97" s="109">
        <v>0</v>
      </c>
      <c r="X97" s="110"/>
      <c r="Y97" s="111">
        <v>100</v>
      </c>
      <c r="Z97" s="111">
        <v>0</v>
      </c>
      <c r="AA97" s="111">
        <v>0.39</v>
      </c>
      <c r="AB97" s="111">
        <v>0</v>
      </c>
      <c r="AC97" s="111">
        <v>0</v>
      </c>
      <c r="AD97" s="275">
        <v>2.0217836139889722</v>
      </c>
      <c r="AE97" s="149">
        <v>97.588216386011027</v>
      </c>
      <c r="AF97" s="142">
        <v>87</v>
      </c>
      <c r="AG97" s="145">
        <v>21</v>
      </c>
      <c r="AH97" s="145">
        <v>0.9</v>
      </c>
      <c r="AI97" s="145">
        <v>0.1</v>
      </c>
      <c r="AJ97" s="160">
        <v>10</v>
      </c>
      <c r="AK97" s="160">
        <v>0.03</v>
      </c>
      <c r="AL97" s="160">
        <v>32</v>
      </c>
      <c r="AM97" s="160">
        <v>35</v>
      </c>
      <c r="AN97" s="160">
        <v>26</v>
      </c>
      <c r="AO97" s="160">
        <v>0.6</v>
      </c>
      <c r="AP97" s="160"/>
      <c r="AQ97" s="160"/>
    </row>
    <row r="98" spans="1:43" ht="14.15" customHeight="1">
      <c r="A98" s="55"/>
      <c r="B98" s="69" t="s">
        <v>178</v>
      </c>
      <c r="C98" s="57"/>
      <c r="D98" s="54">
        <v>0</v>
      </c>
      <c r="E98" s="53"/>
      <c r="F98" s="54">
        <v>50</v>
      </c>
      <c r="G98" s="58">
        <v>50</v>
      </c>
      <c r="H98" s="54">
        <v>0</v>
      </c>
      <c r="I98" s="58">
        <v>50</v>
      </c>
      <c r="J98" s="58">
        <v>0</v>
      </c>
      <c r="K98" s="58">
        <v>0.215</v>
      </c>
      <c r="L98" s="58">
        <v>0</v>
      </c>
      <c r="M98" s="58">
        <v>0</v>
      </c>
      <c r="N98" s="58">
        <v>0.99024338067410045</v>
      </c>
      <c r="O98" s="58"/>
      <c r="P98" s="54">
        <v>1.2052433806741005</v>
      </c>
      <c r="Q98" s="54">
        <v>0</v>
      </c>
      <c r="R98" s="54">
        <v>48.794756619325895</v>
      </c>
      <c r="S98" s="108">
        <v>0.50142589423016581</v>
      </c>
      <c r="T98" s="108">
        <v>1.373769573233331</v>
      </c>
      <c r="U98" s="57">
        <v>0.34206862373509939</v>
      </c>
      <c r="V98" s="108">
        <v>6.841372474701987E-3</v>
      </c>
      <c r="W98" s="109">
        <v>1.1402287457836647E-3</v>
      </c>
      <c r="X98" s="110"/>
      <c r="Y98" s="111">
        <v>100</v>
      </c>
      <c r="Z98" s="111">
        <v>0</v>
      </c>
      <c r="AA98" s="111">
        <v>0.43</v>
      </c>
      <c r="AB98" s="111">
        <v>0</v>
      </c>
      <c r="AC98" s="111">
        <v>0</v>
      </c>
      <c r="AD98" s="275">
        <v>1.9804867613482009</v>
      </c>
      <c r="AE98" s="149">
        <v>97.58951323865179</v>
      </c>
      <c r="AF98" s="142">
        <v>83</v>
      </c>
      <c r="AG98" s="145">
        <v>30</v>
      </c>
      <c r="AH98" s="145">
        <v>0.6</v>
      </c>
      <c r="AI98" s="145">
        <v>0.1</v>
      </c>
      <c r="AJ98" s="160">
        <v>90</v>
      </c>
      <c r="AK98" s="160">
        <v>0.05</v>
      </c>
      <c r="AL98" s="160">
        <v>27</v>
      </c>
      <c r="AM98" s="160">
        <v>24</v>
      </c>
      <c r="AN98" s="160">
        <v>36</v>
      </c>
      <c r="AO98" s="160">
        <v>0.8</v>
      </c>
      <c r="AP98" s="160"/>
      <c r="AQ98" s="160"/>
    </row>
    <row r="99" spans="1:43" ht="14.15" customHeight="1">
      <c r="A99" s="55"/>
      <c r="B99" s="69" t="s">
        <v>179</v>
      </c>
      <c r="C99" s="57"/>
      <c r="D99" s="54">
        <v>0</v>
      </c>
      <c r="E99" s="53"/>
      <c r="F99" s="54">
        <v>40</v>
      </c>
      <c r="G99" s="58">
        <v>40</v>
      </c>
      <c r="H99" s="54">
        <v>0</v>
      </c>
      <c r="I99" s="58">
        <v>40</v>
      </c>
      <c r="J99" s="58">
        <v>0</v>
      </c>
      <c r="K99" s="58">
        <v>0.17600000000000002</v>
      </c>
      <c r="L99" s="58">
        <v>0</v>
      </c>
      <c r="M99" s="58">
        <v>0</v>
      </c>
      <c r="N99" s="58">
        <v>0.78605286470237445</v>
      </c>
      <c r="O99" s="58"/>
      <c r="P99" s="54">
        <v>0.9620528647023745</v>
      </c>
      <c r="Q99" s="54">
        <v>0</v>
      </c>
      <c r="R99" s="54">
        <v>39.037947135297621</v>
      </c>
      <c r="S99" s="108">
        <v>0.40116272541205222</v>
      </c>
      <c r="T99" s="108">
        <v>1.0990759600330198</v>
      </c>
      <c r="U99" s="57">
        <v>0.30268551939309368</v>
      </c>
      <c r="V99" s="108">
        <v>2.1366036663041908E-2</v>
      </c>
      <c r="W99" s="109">
        <v>2.6707545828802384E-3</v>
      </c>
      <c r="X99" s="110"/>
      <c r="Y99" s="111">
        <v>100</v>
      </c>
      <c r="Z99" s="111">
        <v>0</v>
      </c>
      <c r="AA99" s="111">
        <v>0.44</v>
      </c>
      <c r="AB99" s="111">
        <v>0</v>
      </c>
      <c r="AC99" s="111">
        <v>0</v>
      </c>
      <c r="AD99" s="275">
        <v>1.9651321617559361</v>
      </c>
      <c r="AE99" s="149">
        <v>97.59486783824407</v>
      </c>
      <c r="AF99" s="142">
        <v>90</v>
      </c>
      <c r="AG99" s="145">
        <v>30.6</v>
      </c>
      <c r="AH99" s="145">
        <v>2.16</v>
      </c>
      <c r="AI99" s="145">
        <v>0.27</v>
      </c>
      <c r="AJ99" s="160">
        <v>630</v>
      </c>
      <c r="AK99" s="160">
        <v>0.08</v>
      </c>
      <c r="AL99" s="160">
        <v>19</v>
      </c>
      <c r="AM99" s="160">
        <v>65</v>
      </c>
      <c r="AN99" s="160">
        <v>44</v>
      </c>
      <c r="AO99" s="160">
        <v>1.1000000000000001</v>
      </c>
      <c r="AP99" s="160"/>
      <c r="AQ99" s="160"/>
    </row>
    <row r="100" spans="1:43" ht="14.15" customHeight="1">
      <c r="A100" s="55"/>
      <c r="B100" s="69" t="s">
        <v>180</v>
      </c>
      <c r="C100" s="57"/>
      <c r="D100" s="54">
        <v>50</v>
      </c>
      <c r="E100" s="53"/>
      <c r="F100" s="54">
        <v>15</v>
      </c>
      <c r="G100" s="58">
        <v>65</v>
      </c>
      <c r="H100" s="54">
        <v>0</v>
      </c>
      <c r="I100" s="58">
        <v>65</v>
      </c>
      <c r="J100" s="58">
        <v>0</v>
      </c>
      <c r="K100" s="58">
        <v>0.28600000000000003</v>
      </c>
      <c r="L100" s="58">
        <v>0</v>
      </c>
      <c r="M100" s="58">
        <v>0</v>
      </c>
      <c r="N100" s="58">
        <v>1.2803880947861148</v>
      </c>
      <c r="O100" s="58"/>
      <c r="P100" s="54">
        <v>1.5663880947861148</v>
      </c>
      <c r="Q100" s="54">
        <v>0</v>
      </c>
      <c r="R100" s="54">
        <v>63.433611905213887</v>
      </c>
      <c r="S100" s="108">
        <v>0.65185806380727851</v>
      </c>
      <c r="T100" s="108">
        <v>1.785912503581585</v>
      </c>
      <c r="U100" s="57">
        <v>0.14404455888887632</v>
      </c>
      <c r="V100" s="108">
        <v>8.115186416274723E-3</v>
      </c>
      <c r="W100" s="109">
        <v>3.5503940571201919E-3</v>
      </c>
      <c r="X100" s="110"/>
      <c r="Y100" s="111">
        <v>100</v>
      </c>
      <c r="Z100" s="111">
        <v>0</v>
      </c>
      <c r="AA100" s="111">
        <v>0.44</v>
      </c>
      <c r="AB100" s="111">
        <v>0</v>
      </c>
      <c r="AC100" s="129"/>
      <c r="AD100" s="275">
        <v>1.9698278381324843</v>
      </c>
      <c r="AE100" s="149">
        <v>97.590172161867514</v>
      </c>
      <c r="AF100" s="142">
        <v>71</v>
      </c>
      <c r="AG100" s="145">
        <v>11.36</v>
      </c>
      <c r="AH100" s="145">
        <v>0.64</v>
      </c>
      <c r="AI100" s="145">
        <v>0.28000000000000003</v>
      </c>
      <c r="AJ100" s="160">
        <v>6090</v>
      </c>
      <c r="AK100" s="160">
        <v>0.08</v>
      </c>
      <c r="AL100" s="160">
        <v>80</v>
      </c>
      <c r="AM100" s="160">
        <v>267</v>
      </c>
      <c r="AN100" s="160">
        <v>67</v>
      </c>
      <c r="AO100" s="160">
        <v>3.9</v>
      </c>
      <c r="AP100" s="160"/>
      <c r="AQ100" s="160"/>
    </row>
    <row r="101" spans="1:43" ht="14.15" customHeight="1">
      <c r="A101" s="168"/>
      <c r="B101" s="69" t="s">
        <v>181</v>
      </c>
      <c r="C101" s="169">
        <v>0</v>
      </c>
      <c r="D101" s="54">
        <v>0</v>
      </c>
      <c r="E101" s="53"/>
      <c r="F101" s="54">
        <v>300</v>
      </c>
      <c r="G101" s="58">
        <v>300</v>
      </c>
      <c r="H101" s="54">
        <v>0</v>
      </c>
      <c r="I101" s="58">
        <v>300</v>
      </c>
      <c r="J101" s="58">
        <v>0</v>
      </c>
      <c r="K101" s="58">
        <v>0.72</v>
      </c>
      <c r="L101" s="58">
        <v>0</v>
      </c>
      <c r="M101" s="58">
        <v>0</v>
      </c>
      <c r="N101" s="58">
        <v>7.2299999999999989E-2</v>
      </c>
      <c r="O101" s="58"/>
      <c r="P101" s="54">
        <v>0.7923</v>
      </c>
      <c r="Q101" s="54">
        <v>0</v>
      </c>
      <c r="R101" s="54">
        <v>299.20769999999999</v>
      </c>
      <c r="S101" s="108">
        <v>3.0747256247944752</v>
      </c>
      <c r="T101" s="108">
        <v>8.423905821354726</v>
      </c>
      <c r="U101" s="57">
        <v>6.197299034654244</v>
      </c>
      <c r="V101" s="108">
        <v>0.29355627006256946</v>
      </c>
      <c r="W101" s="109">
        <v>1.4826074245584318E-2</v>
      </c>
      <c r="X101" s="110"/>
      <c r="Y101" s="111">
        <v>100</v>
      </c>
      <c r="Z101" s="111">
        <v>0</v>
      </c>
      <c r="AA101" s="111">
        <v>0.24</v>
      </c>
      <c r="AB101" s="111">
        <v>0</v>
      </c>
      <c r="AC101" s="129"/>
      <c r="AD101" s="275">
        <v>2.41E-2</v>
      </c>
      <c r="AE101" s="149">
        <v>99.735900000000001</v>
      </c>
      <c r="AF101" s="142">
        <v>88</v>
      </c>
      <c r="AG101" s="145">
        <v>83.6</v>
      </c>
      <c r="AH101" s="145">
        <v>3.96</v>
      </c>
      <c r="AI101" s="145">
        <v>0.2</v>
      </c>
      <c r="AJ101" s="160">
        <v>0</v>
      </c>
      <c r="AK101" s="160">
        <v>0.22</v>
      </c>
      <c r="AL101" s="160">
        <v>15</v>
      </c>
      <c r="AM101" s="160">
        <v>42</v>
      </c>
      <c r="AN101" s="160">
        <v>134</v>
      </c>
      <c r="AO101" s="160">
        <v>1</v>
      </c>
      <c r="AP101" s="160"/>
      <c r="AQ101" s="160"/>
    </row>
    <row r="102" spans="1:43" ht="14.15" customHeight="1">
      <c r="A102" s="168"/>
      <c r="B102" s="69" t="s">
        <v>182</v>
      </c>
      <c r="C102" s="170"/>
      <c r="D102" s="54">
        <v>0</v>
      </c>
      <c r="E102" s="53"/>
      <c r="F102" s="54">
        <v>75</v>
      </c>
      <c r="G102" s="58">
        <v>75</v>
      </c>
      <c r="H102" s="54">
        <v>0</v>
      </c>
      <c r="I102" s="58">
        <v>75</v>
      </c>
      <c r="J102" s="58">
        <v>0</v>
      </c>
      <c r="K102" s="58">
        <v>0</v>
      </c>
      <c r="L102" s="58">
        <v>0</v>
      </c>
      <c r="M102" s="58">
        <v>0</v>
      </c>
      <c r="N102" s="58">
        <v>1.8075000000000001</v>
      </c>
      <c r="O102" s="58"/>
      <c r="P102" s="54">
        <v>1.8075000000000001</v>
      </c>
      <c r="Q102" s="54">
        <v>0</v>
      </c>
      <c r="R102" s="54">
        <v>73.192499999999995</v>
      </c>
      <c r="S102" s="108">
        <v>0.7521425928970733</v>
      </c>
      <c r="T102" s="108">
        <v>2.0606646380741735</v>
      </c>
      <c r="U102" s="57">
        <v>0.29364471092556976</v>
      </c>
      <c r="V102" s="108">
        <v>2.8189892248854698E-2</v>
      </c>
      <c r="W102" s="109">
        <v>2.3491576874045583E-3</v>
      </c>
      <c r="X102" s="128"/>
      <c r="Y102" s="111">
        <v>100</v>
      </c>
      <c r="Z102" s="129"/>
      <c r="AA102" s="129"/>
      <c r="AB102" s="129"/>
      <c r="AC102" s="129"/>
      <c r="AD102" s="276">
        <v>2.41</v>
      </c>
      <c r="AE102" s="154">
        <v>97.39</v>
      </c>
      <c r="AF102" s="152">
        <v>57</v>
      </c>
      <c r="AG102" s="153">
        <v>25</v>
      </c>
      <c r="AH102" s="153">
        <v>2.4</v>
      </c>
      <c r="AI102" s="153">
        <v>0.2</v>
      </c>
      <c r="AJ102" s="187"/>
      <c r="AK102" s="160"/>
      <c r="AL102" s="160"/>
      <c r="AM102" s="160"/>
      <c r="AN102" s="160"/>
      <c r="AO102" s="160"/>
      <c r="AP102" s="160"/>
      <c r="AQ102" s="160"/>
    </row>
    <row r="103" spans="1:43" s="255" customFormat="1">
      <c r="A103" s="168"/>
      <c r="B103" s="258" t="s">
        <v>299</v>
      </c>
      <c r="C103" s="268"/>
      <c r="D103" s="54">
        <v>0</v>
      </c>
      <c r="E103" s="262"/>
      <c r="F103" s="52">
        <v>0</v>
      </c>
      <c r="G103" s="58">
        <v>0</v>
      </c>
      <c r="H103" s="52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58">
        <v>0</v>
      </c>
      <c r="O103" s="58"/>
      <c r="P103" s="54">
        <v>0</v>
      </c>
      <c r="Q103" s="54">
        <v>0</v>
      </c>
      <c r="R103" s="54">
        <v>0</v>
      </c>
      <c r="S103" s="108">
        <v>0</v>
      </c>
      <c r="T103" s="108">
        <v>0</v>
      </c>
      <c r="U103" s="57">
        <v>0</v>
      </c>
      <c r="V103" s="108">
        <v>0</v>
      </c>
      <c r="W103" s="109">
        <v>0</v>
      </c>
      <c r="Y103" s="111">
        <v>100</v>
      </c>
      <c r="AD103" s="276">
        <v>2.41</v>
      </c>
      <c r="AE103" s="149">
        <v>97.59</v>
      </c>
      <c r="AF103" s="255">
        <v>100</v>
      </c>
      <c r="AG103" s="255">
        <v>30</v>
      </c>
      <c r="AH103" s="255">
        <v>1.9</v>
      </c>
      <c r="AI103" s="255">
        <v>0.1</v>
      </c>
    </row>
    <row r="104" spans="1:43" s="255" customFormat="1">
      <c r="A104" s="168"/>
      <c r="B104" s="258" t="s">
        <v>300</v>
      </c>
      <c r="C104" s="268"/>
      <c r="D104" s="54">
        <v>0</v>
      </c>
      <c r="E104" s="262"/>
      <c r="F104" s="52">
        <v>0</v>
      </c>
      <c r="G104" s="58">
        <v>0</v>
      </c>
      <c r="H104" s="52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58">
        <v>0</v>
      </c>
      <c r="O104" s="58"/>
      <c r="P104" s="54">
        <v>0</v>
      </c>
      <c r="Q104" s="54">
        <v>0</v>
      </c>
      <c r="R104" s="54">
        <v>0</v>
      </c>
      <c r="S104" s="108">
        <v>0</v>
      </c>
      <c r="T104" s="108">
        <v>0</v>
      </c>
      <c r="U104" s="57">
        <v>0</v>
      </c>
      <c r="V104" s="108">
        <v>0</v>
      </c>
      <c r="W104" s="109">
        <v>0</v>
      </c>
      <c r="Y104" s="111">
        <v>100</v>
      </c>
      <c r="AD104" s="276">
        <v>2.41</v>
      </c>
      <c r="AE104" s="149">
        <v>97.59</v>
      </c>
      <c r="AF104" s="255">
        <v>100</v>
      </c>
      <c r="AG104" s="255">
        <v>30</v>
      </c>
      <c r="AH104" s="255">
        <v>3.5</v>
      </c>
      <c r="AI104" s="255">
        <v>0.2</v>
      </c>
    </row>
    <row r="105" spans="1:43" s="255" customFormat="1">
      <c r="A105" s="168"/>
      <c r="B105" s="258" t="s">
        <v>301</v>
      </c>
      <c r="C105" s="268"/>
      <c r="D105" s="54">
        <v>0</v>
      </c>
      <c r="E105" s="262"/>
      <c r="F105" s="52">
        <v>0</v>
      </c>
      <c r="G105" s="58">
        <v>0</v>
      </c>
      <c r="H105" s="52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58">
        <v>0</v>
      </c>
      <c r="O105" s="58"/>
      <c r="P105" s="54">
        <v>0</v>
      </c>
      <c r="Q105" s="54">
        <v>0</v>
      </c>
      <c r="R105" s="54">
        <v>0</v>
      </c>
      <c r="S105" s="108">
        <v>0</v>
      </c>
      <c r="T105" s="108">
        <v>0</v>
      </c>
      <c r="U105" s="57">
        <v>0</v>
      </c>
      <c r="V105" s="108">
        <v>0</v>
      </c>
      <c r="W105" s="109">
        <v>0</v>
      </c>
      <c r="Y105" s="111">
        <v>100</v>
      </c>
      <c r="AD105" s="276">
        <v>2.41</v>
      </c>
      <c r="AE105" s="149">
        <v>97.59</v>
      </c>
      <c r="AF105" s="152">
        <v>100</v>
      </c>
      <c r="AG105" s="153">
        <v>71.5</v>
      </c>
      <c r="AH105" s="153">
        <v>9.9</v>
      </c>
      <c r="AI105" s="153">
        <v>0.8</v>
      </c>
    </row>
    <row r="106" spans="1:43" ht="14.15" customHeight="1">
      <c r="A106" s="168"/>
      <c r="B106" s="69" t="s">
        <v>183</v>
      </c>
      <c r="C106" s="170"/>
      <c r="D106" s="54">
        <v>17.3</v>
      </c>
      <c r="E106" s="53"/>
      <c r="F106" s="54">
        <v>0</v>
      </c>
      <c r="G106" s="58">
        <v>17.3</v>
      </c>
      <c r="H106" s="54">
        <v>0</v>
      </c>
      <c r="I106" s="58">
        <v>17.3</v>
      </c>
      <c r="J106" s="58">
        <v>0</v>
      </c>
      <c r="K106" s="58">
        <v>0</v>
      </c>
      <c r="L106" s="58">
        <v>0</v>
      </c>
      <c r="M106" s="58">
        <v>0</v>
      </c>
      <c r="N106" s="58">
        <v>0.41692999999999997</v>
      </c>
      <c r="O106" s="58"/>
      <c r="P106" s="54">
        <v>0.41692999999999997</v>
      </c>
      <c r="Q106" s="54">
        <v>0</v>
      </c>
      <c r="R106" s="54">
        <v>16.88307</v>
      </c>
      <c r="S106" s="108">
        <v>0.1734942247615916</v>
      </c>
      <c r="T106" s="108">
        <v>0.47532664318244272</v>
      </c>
      <c r="U106" s="57">
        <v>0.18822935070024729</v>
      </c>
      <c r="V106" s="108">
        <v>1.425979929547328E-2</v>
      </c>
      <c r="W106" s="109">
        <v>1.9963719013662592E-3</v>
      </c>
      <c r="X106" s="128"/>
      <c r="Y106" s="111">
        <v>100</v>
      </c>
      <c r="Z106" s="129"/>
      <c r="AA106" s="129"/>
      <c r="AB106" s="129"/>
      <c r="AC106" s="106">
        <v>0</v>
      </c>
      <c r="AD106" s="276">
        <v>2.4099999999999997</v>
      </c>
      <c r="AE106" s="154">
        <v>97.39</v>
      </c>
      <c r="AF106" s="152">
        <v>60</v>
      </c>
      <c r="AG106" s="153">
        <v>66</v>
      </c>
      <c r="AH106" s="153">
        <v>5</v>
      </c>
      <c r="AI106" s="153">
        <v>0.7</v>
      </c>
      <c r="AJ106" s="187"/>
      <c r="AK106" s="160"/>
      <c r="AL106" s="160"/>
      <c r="AM106" s="160"/>
      <c r="AN106" s="160"/>
      <c r="AO106" s="160"/>
      <c r="AP106" s="160"/>
      <c r="AQ106" s="160"/>
    </row>
    <row r="107" spans="1:43" ht="14.15" customHeight="1">
      <c r="A107" s="168"/>
      <c r="B107" s="69" t="s">
        <v>184</v>
      </c>
      <c r="C107" s="170"/>
      <c r="D107" s="54">
        <v>0</v>
      </c>
      <c r="E107" s="53"/>
      <c r="F107" s="54">
        <v>0</v>
      </c>
      <c r="G107" s="58">
        <v>0</v>
      </c>
      <c r="H107" s="54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/>
      <c r="P107" s="54">
        <v>0</v>
      </c>
      <c r="Q107" s="54">
        <v>0</v>
      </c>
      <c r="R107" s="54">
        <v>0</v>
      </c>
      <c r="S107" s="108">
        <v>0</v>
      </c>
      <c r="T107" s="108">
        <v>0</v>
      </c>
      <c r="U107" s="57">
        <v>0</v>
      </c>
      <c r="V107" s="108">
        <v>0</v>
      </c>
      <c r="W107" s="109">
        <v>0</v>
      </c>
      <c r="X107" s="128"/>
      <c r="Y107" s="111">
        <v>100</v>
      </c>
      <c r="Z107" s="129"/>
      <c r="AA107" s="129"/>
      <c r="AB107" s="129"/>
      <c r="AC107" s="112"/>
      <c r="AD107" s="276">
        <v>2.41</v>
      </c>
      <c r="AE107" s="154">
        <v>97.39</v>
      </c>
      <c r="AF107" s="152">
        <v>36</v>
      </c>
      <c r="AG107" s="153">
        <v>51.1</v>
      </c>
      <c r="AH107" s="153">
        <v>3.74</v>
      </c>
      <c r="AI107" s="153">
        <v>0.7</v>
      </c>
      <c r="AJ107" s="187"/>
      <c r="AK107" s="160"/>
      <c r="AL107" s="160"/>
      <c r="AM107" s="160"/>
      <c r="AN107" s="160"/>
      <c r="AO107" s="160"/>
      <c r="AP107" s="160"/>
      <c r="AQ107" s="160"/>
    </row>
    <row r="108" spans="1:43" ht="14.15" customHeight="1">
      <c r="A108" s="168"/>
      <c r="B108" s="69" t="s">
        <v>185</v>
      </c>
      <c r="C108" s="170"/>
      <c r="D108" s="54">
        <v>0</v>
      </c>
      <c r="E108" s="53"/>
      <c r="F108" s="54">
        <v>0</v>
      </c>
      <c r="G108" s="58">
        <v>0</v>
      </c>
      <c r="H108" s="54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/>
      <c r="P108" s="54">
        <v>0</v>
      </c>
      <c r="Q108" s="54">
        <v>0</v>
      </c>
      <c r="R108" s="54">
        <v>0</v>
      </c>
      <c r="S108" s="108">
        <v>0</v>
      </c>
      <c r="T108" s="108">
        <v>0</v>
      </c>
      <c r="U108" s="57">
        <v>0</v>
      </c>
      <c r="V108" s="108">
        <v>0</v>
      </c>
      <c r="W108" s="109">
        <v>0</v>
      </c>
      <c r="X108" s="128"/>
      <c r="Y108" s="111">
        <v>100</v>
      </c>
      <c r="Z108" s="129"/>
      <c r="AA108" s="129"/>
      <c r="AB108" s="129"/>
      <c r="AC108" s="112"/>
      <c r="AD108" s="276">
        <v>2.4099999999999997</v>
      </c>
      <c r="AE108" s="154">
        <v>97.39</v>
      </c>
      <c r="AF108" s="152">
        <v>93</v>
      </c>
      <c r="AG108" s="153">
        <v>126</v>
      </c>
      <c r="AH108" s="153">
        <v>5.67</v>
      </c>
      <c r="AI108" s="153">
        <v>0.09</v>
      </c>
      <c r="AJ108" s="187"/>
      <c r="AK108" s="160"/>
      <c r="AL108" s="160"/>
      <c r="AM108" s="160"/>
      <c r="AN108" s="160"/>
      <c r="AO108" s="160"/>
      <c r="AP108" s="160"/>
      <c r="AQ108" s="160"/>
    </row>
    <row r="109" spans="1:43" ht="14.15" customHeight="1">
      <c r="A109" s="168"/>
      <c r="B109" s="69" t="s">
        <v>186</v>
      </c>
      <c r="C109" s="57"/>
      <c r="D109" s="54">
        <v>0</v>
      </c>
      <c r="E109" s="53"/>
      <c r="F109" s="54">
        <v>0</v>
      </c>
      <c r="G109" s="58">
        <v>0</v>
      </c>
      <c r="H109" s="54">
        <v>0</v>
      </c>
      <c r="I109" s="58">
        <v>0</v>
      </c>
      <c r="J109" s="58">
        <v>0</v>
      </c>
      <c r="K109" s="58">
        <v>0</v>
      </c>
      <c r="L109" s="58">
        <v>0</v>
      </c>
      <c r="M109" s="58">
        <v>0</v>
      </c>
      <c r="N109" s="58">
        <v>0</v>
      </c>
      <c r="O109" s="58"/>
      <c r="P109" s="54">
        <v>0</v>
      </c>
      <c r="Q109" s="54">
        <v>0</v>
      </c>
      <c r="R109" s="54">
        <v>0</v>
      </c>
      <c r="S109" s="108">
        <v>0</v>
      </c>
      <c r="T109" s="108">
        <v>0</v>
      </c>
      <c r="U109" s="52">
        <v>0</v>
      </c>
      <c r="V109" s="103">
        <v>0</v>
      </c>
      <c r="W109" s="104">
        <v>0</v>
      </c>
      <c r="X109" s="110"/>
      <c r="Y109" s="111">
        <v>100</v>
      </c>
      <c r="Z109" s="111">
        <v>0</v>
      </c>
      <c r="AA109" s="111">
        <v>0.64</v>
      </c>
      <c r="AB109" s="111">
        <v>0</v>
      </c>
      <c r="AC109" s="111">
        <v>0</v>
      </c>
      <c r="AD109" s="276">
        <v>1.77</v>
      </c>
      <c r="AE109" s="149">
        <v>97.59</v>
      </c>
      <c r="AF109" s="142">
        <v>85</v>
      </c>
      <c r="AG109" s="145">
        <v>28.5</v>
      </c>
      <c r="AH109" s="145">
        <v>24.96</v>
      </c>
      <c r="AI109" s="145">
        <v>0.59</v>
      </c>
      <c r="AJ109" s="160"/>
      <c r="AK109" s="160"/>
      <c r="AL109" s="160"/>
      <c r="AM109" s="160"/>
      <c r="AN109" s="160"/>
      <c r="AO109" s="160"/>
      <c r="AP109" s="160"/>
      <c r="AQ109" s="160"/>
    </row>
    <row r="110" spans="1:43" ht="14.15" customHeight="1">
      <c r="A110" s="55"/>
      <c r="B110" s="171" t="s">
        <v>19</v>
      </c>
      <c r="C110" s="57"/>
      <c r="D110" s="54">
        <v>0</v>
      </c>
      <c r="E110" s="53"/>
      <c r="F110" s="54">
        <v>0</v>
      </c>
      <c r="G110" s="58">
        <v>0</v>
      </c>
      <c r="H110" s="54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58">
        <v>0</v>
      </c>
      <c r="O110" s="58"/>
      <c r="P110" s="54">
        <v>0</v>
      </c>
      <c r="Q110" s="54">
        <v>0</v>
      </c>
      <c r="R110" s="54">
        <v>0</v>
      </c>
      <c r="S110" s="108">
        <v>0</v>
      </c>
      <c r="T110" s="108">
        <v>0</v>
      </c>
      <c r="U110" s="52">
        <v>0</v>
      </c>
      <c r="V110" s="103">
        <v>0</v>
      </c>
      <c r="W110" s="104">
        <v>0</v>
      </c>
      <c r="X110" s="110"/>
      <c r="Y110" s="111">
        <v>100</v>
      </c>
      <c r="Z110" s="112"/>
      <c r="AA110" s="112"/>
      <c r="AB110" s="112"/>
      <c r="AC110" s="111">
        <v>0</v>
      </c>
      <c r="AD110" s="276">
        <v>2.4099999999999997</v>
      </c>
      <c r="AE110" s="149">
        <v>97.59</v>
      </c>
      <c r="AF110" s="142">
        <v>100</v>
      </c>
      <c r="AG110" s="145">
        <v>98</v>
      </c>
      <c r="AH110" s="145">
        <v>6.7</v>
      </c>
      <c r="AI110" s="145">
        <v>0.4</v>
      </c>
      <c r="AJ110" s="160"/>
      <c r="AK110" s="160"/>
      <c r="AL110" s="160"/>
      <c r="AM110" s="160"/>
      <c r="AN110" s="160"/>
      <c r="AO110" s="160"/>
      <c r="AP110" s="160"/>
      <c r="AQ110" s="160"/>
    </row>
    <row r="111" spans="1:43" ht="14.15" customHeight="1">
      <c r="A111" s="172"/>
      <c r="B111" s="171" t="s">
        <v>20</v>
      </c>
      <c r="C111" s="57"/>
      <c r="D111" s="54">
        <v>0</v>
      </c>
      <c r="E111" s="53"/>
      <c r="F111" s="54">
        <v>3.5</v>
      </c>
      <c r="G111" s="58">
        <v>3.5</v>
      </c>
      <c r="H111" s="54">
        <v>0</v>
      </c>
      <c r="I111" s="58">
        <v>3.5</v>
      </c>
      <c r="J111" s="58">
        <v>0</v>
      </c>
      <c r="K111" s="58">
        <v>0</v>
      </c>
      <c r="L111" s="58">
        <v>0</v>
      </c>
      <c r="M111" s="58">
        <v>0</v>
      </c>
      <c r="N111" s="58">
        <v>8.4349999999999981E-2</v>
      </c>
      <c r="O111" s="58"/>
      <c r="P111" s="54">
        <v>8.4349999999999981E-2</v>
      </c>
      <c r="Q111" s="54">
        <v>0</v>
      </c>
      <c r="R111" s="54">
        <v>3.4156499999999999</v>
      </c>
      <c r="S111" s="108">
        <v>3.5099987668530092E-2</v>
      </c>
      <c r="T111" s="108">
        <v>9.6164349776794777E-2</v>
      </c>
      <c r="U111" s="52">
        <v>1.7309582959823062E-2</v>
      </c>
      <c r="V111" s="103">
        <v>1.1539721973215374E-3</v>
      </c>
      <c r="W111" s="104">
        <v>1.9232869955358958E-4</v>
      </c>
      <c r="X111" s="110"/>
      <c r="Y111" s="111">
        <v>100</v>
      </c>
      <c r="Z111" s="112"/>
      <c r="AA111" s="112"/>
      <c r="AB111" s="112"/>
      <c r="AC111" s="111"/>
      <c r="AD111" s="276">
        <v>2.4099999999999997</v>
      </c>
      <c r="AE111" s="149">
        <v>97.59</v>
      </c>
      <c r="AF111" s="142">
        <v>100</v>
      </c>
      <c r="AG111" s="145">
        <v>18</v>
      </c>
      <c r="AH111" s="145">
        <v>1.2</v>
      </c>
      <c r="AI111" s="145">
        <v>0.2</v>
      </c>
      <c r="AJ111" s="160"/>
      <c r="AK111" s="160"/>
      <c r="AL111" s="160"/>
      <c r="AM111" s="160"/>
      <c r="AN111" s="160"/>
      <c r="AO111" s="160"/>
      <c r="AP111" s="160"/>
      <c r="AQ111" s="160"/>
    </row>
    <row r="112" spans="1:43" ht="14.15" customHeight="1">
      <c r="A112" s="172"/>
      <c r="B112" s="171" t="s">
        <v>21</v>
      </c>
      <c r="C112" s="57"/>
      <c r="D112" s="54">
        <v>0</v>
      </c>
      <c r="E112" s="53"/>
      <c r="F112" s="54">
        <v>0</v>
      </c>
      <c r="G112" s="58">
        <v>0</v>
      </c>
      <c r="H112" s="54">
        <v>0</v>
      </c>
      <c r="I112" s="58">
        <v>0</v>
      </c>
      <c r="J112" s="58">
        <v>0</v>
      </c>
      <c r="K112" s="58">
        <v>0</v>
      </c>
      <c r="L112" s="58">
        <v>0</v>
      </c>
      <c r="M112" s="58">
        <v>0</v>
      </c>
      <c r="N112" s="58">
        <v>0</v>
      </c>
      <c r="O112" s="58"/>
      <c r="P112" s="54">
        <v>0</v>
      </c>
      <c r="Q112" s="54">
        <v>0</v>
      </c>
      <c r="R112" s="54">
        <v>0</v>
      </c>
      <c r="S112" s="108">
        <v>0</v>
      </c>
      <c r="T112" s="108">
        <v>0</v>
      </c>
      <c r="U112" s="52">
        <v>0</v>
      </c>
      <c r="V112" s="103">
        <v>0</v>
      </c>
      <c r="W112" s="104">
        <v>0</v>
      </c>
      <c r="X112" s="110"/>
      <c r="Y112" s="111">
        <v>100</v>
      </c>
      <c r="Z112" s="112"/>
      <c r="AA112" s="112"/>
      <c r="AB112" s="112"/>
      <c r="AC112" s="111"/>
      <c r="AD112" s="276">
        <v>2.4099999999999997</v>
      </c>
      <c r="AE112" s="149">
        <v>97.59</v>
      </c>
      <c r="AF112" s="142">
        <v>100</v>
      </c>
      <c r="AG112" s="145">
        <v>100</v>
      </c>
      <c r="AH112" s="145">
        <v>23</v>
      </c>
      <c r="AI112" s="145">
        <v>2.6</v>
      </c>
      <c r="AJ112" s="160"/>
      <c r="AK112" s="160"/>
      <c r="AL112" s="160"/>
      <c r="AM112" s="160"/>
      <c r="AN112" s="160"/>
      <c r="AO112" s="160"/>
      <c r="AP112" s="160"/>
      <c r="AQ112" s="160"/>
    </row>
    <row r="113" spans="1:43" ht="14.15" customHeight="1">
      <c r="A113" s="172"/>
      <c r="B113" s="171" t="s">
        <v>22</v>
      </c>
      <c r="C113" s="57"/>
      <c r="D113" s="54">
        <v>0.5</v>
      </c>
      <c r="E113" s="53"/>
      <c r="F113" s="54">
        <v>10</v>
      </c>
      <c r="G113" s="58">
        <v>10.5</v>
      </c>
      <c r="H113" s="54">
        <v>0</v>
      </c>
      <c r="I113" s="58">
        <v>10.5</v>
      </c>
      <c r="J113" s="58">
        <v>0</v>
      </c>
      <c r="K113" s="58">
        <v>0</v>
      </c>
      <c r="L113" s="58">
        <v>0</v>
      </c>
      <c r="M113" s="58">
        <v>0</v>
      </c>
      <c r="N113" s="58">
        <v>0.25304999999999994</v>
      </c>
      <c r="O113" s="58"/>
      <c r="P113" s="54">
        <v>0.25304999999999994</v>
      </c>
      <c r="Q113" s="54">
        <v>0</v>
      </c>
      <c r="R113" s="54">
        <v>10.24695</v>
      </c>
      <c r="S113" s="108">
        <v>0.10529996300559026</v>
      </c>
      <c r="T113" s="108">
        <v>0.28849304933038428</v>
      </c>
      <c r="U113" s="52">
        <v>6.6353401345988383E-2</v>
      </c>
      <c r="V113" s="103">
        <v>2.8849304933038426E-3</v>
      </c>
      <c r="W113" s="104">
        <v>2.8849304933038425E-4</v>
      </c>
      <c r="X113" s="110"/>
      <c r="Y113" s="111">
        <v>100</v>
      </c>
      <c r="Z113" s="112"/>
      <c r="AA113" s="112"/>
      <c r="AB113" s="112"/>
      <c r="AC113" s="111"/>
      <c r="AD113" s="276">
        <v>2.4099999999999997</v>
      </c>
      <c r="AE113" s="149">
        <v>97.59</v>
      </c>
      <c r="AF113" s="142">
        <v>100</v>
      </c>
      <c r="AG113" s="145">
        <v>23</v>
      </c>
      <c r="AH113" s="145">
        <v>1</v>
      </c>
      <c r="AI113" s="145">
        <v>0.1</v>
      </c>
      <c r="AJ113" s="160"/>
      <c r="AK113" s="160"/>
      <c r="AL113" s="160"/>
      <c r="AM113" s="160"/>
      <c r="AN113" s="160"/>
      <c r="AO113" s="160"/>
      <c r="AP113" s="160"/>
      <c r="AQ113" s="160"/>
    </row>
    <row r="114" spans="1:43" s="255" customFormat="1">
      <c r="A114" s="55"/>
      <c r="B114" s="269" t="s">
        <v>309</v>
      </c>
      <c r="C114" s="262"/>
      <c r="D114" s="54">
        <v>0</v>
      </c>
      <c r="E114" s="262"/>
      <c r="F114" s="54">
        <v>35</v>
      </c>
      <c r="G114" s="58">
        <v>35</v>
      </c>
      <c r="H114" s="54">
        <v>0</v>
      </c>
      <c r="I114" s="58">
        <v>35</v>
      </c>
      <c r="J114" s="58">
        <v>0</v>
      </c>
      <c r="K114" s="58">
        <v>0</v>
      </c>
      <c r="L114" s="58">
        <v>0</v>
      </c>
      <c r="M114" s="58">
        <v>0</v>
      </c>
      <c r="N114" s="58">
        <v>0.84350000000000014</v>
      </c>
      <c r="O114" s="58"/>
      <c r="P114" s="54"/>
      <c r="Q114" s="54">
        <v>0</v>
      </c>
      <c r="R114" s="54">
        <v>34.156500000000001</v>
      </c>
      <c r="S114" s="108">
        <v>0.35099987668530092</v>
      </c>
      <c r="T114" s="108">
        <v>0.96164349776794766</v>
      </c>
      <c r="U114" s="52">
        <v>0.3618183660351903</v>
      </c>
      <c r="V114" s="103">
        <v>1.1780132847657358E-2</v>
      </c>
      <c r="W114" s="104">
        <v>1.6828761210939084E-3</v>
      </c>
      <c r="Y114" s="111">
        <v>100</v>
      </c>
      <c r="AD114" s="276">
        <v>2.41</v>
      </c>
      <c r="AE114" s="149">
        <v>97.59</v>
      </c>
      <c r="AF114" s="255">
        <v>87.5</v>
      </c>
      <c r="AG114" s="255">
        <v>43</v>
      </c>
      <c r="AH114" s="255">
        <v>1.4</v>
      </c>
      <c r="AI114" s="255">
        <v>0.2</v>
      </c>
    </row>
    <row r="115" spans="1:43" ht="14.15" customHeight="1">
      <c r="A115" s="172"/>
      <c r="B115" s="173" t="s">
        <v>23</v>
      </c>
      <c r="C115" s="57"/>
      <c r="D115" s="54">
        <v>0</v>
      </c>
      <c r="E115" s="53"/>
      <c r="F115" s="54">
        <v>15</v>
      </c>
      <c r="G115" s="58">
        <v>15</v>
      </c>
      <c r="H115" s="54">
        <v>0</v>
      </c>
      <c r="I115" s="58">
        <v>15</v>
      </c>
      <c r="J115" s="58">
        <v>0</v>
      </c>
      <c r="K115" s="58">
        <v>0</v>
      </c>
      <c r="L115" s="58">
        <v>0</v>
      </c>
      <c r="M115" s="58">
        <v>0</v>
      </c>
      <c r="N115" s="58">
        <v>0.36149999999999999</v>
      </c>
      <c r="O115" s="58"/>
      <c r="P115" s="54">
        <v>0.36149999999999999</v>
      </c>
      <c r="Q115" s="54">
        <v>0</v>
      </c>
      <c r="R115" s="54">
        <v>14.638500000000001</v>
      </c>
      <c r="S115" s="108">
        <v>0.15042851857941469</v>
      </c>
      <c r="T115" s="108">
        <v>0.41213292761483478</v>
      </c>
      <c r="U115" s="52">
        <v>0</v>
      </c>
      <c r="V115" s="103">
        <v>0</v>
      </c>
      <c r="W115" s="104">
        <v>0</v>
      </c>
      <c r="X115" s="110"/>
      <c r="Y115" s="111">
        <v>100</v>
      </c>
      <c r="Z115" s="112"/>
      <c r="AA115" s="112"/>
      <c r="AB115" s="112"/>
      <c r="AC115" s="111"/>
      <c r="AD115" s="276">
        <v>2.4099999999999997</v>
      </c>
      <c r="AE115" s="149">
        <v>97.59</v>
      </c>
      <c r="AF115" s="142"/>
      <c r="AG115" s="145"/>
      <c r="AH115" s="145"/>
      <c r="AI115" s="145"/>
      <c r="AJ115" s="160"/>
      <c r="AK115" s="160"/>
      <c r="AL115" s="160"/>
      <c r="AM115" s="160"/>
      <c r="AN115" s="160"/>
      <c r="AO115" s="160"/>
      <c r="AP115" s="160"/>
      <c r="AQ115" s="160"/>
    </row>
    <row r="116" spans="1:43" ht="14.15" customHeight="1">
      <c r="A116" s="172"/>
      <c r="C116" s="57"/>
      <c r="D116" s="174"/>
      <c r="E116" s="58"/>
      <c r="F116" s="54">
        <v>0</v>
      </c>
      <c r="G116" s="58"/>
      <c r="H116" s="54">
        <v>0</v>
      </c>
      <c r="I116" s="58"/>
      <c r="J116" s="58"/>
      <c r="K116" s="58"/>
      <c r="L116" s="58"/>
      <c r="M116" s="58"/>
      <c r="N116" s="58"/>
      <c r="O116" s="58"/>
      <c r="P116" s="54"/>
      <c r="Q116" s="54">
        <v>0</v>
      </c>
      <c r="R116" s="54"/>
      <c r="S116" s="108"/>
      <c r="T116" s="108"/>
      <c r="U116" s="180"/>
      <c r="V116" s="181"/>
      <c r="W116" s="182"/>
      <c r="X116" s="110"/>
      <c r="Y116" s="111"/>
      <c r="Z116" s="112"/>
      <c r="AA116" s="112"/>
      <c r="AB116" s="112"/>
      <c r="AC116" s="111"/>
      <c r="AD116" s="112"/>
      <c r="AE116" s="149"/>
      <c r="AF116" s="142"/>
      <c r="AG116" s="145"/>
      <c r="AH116" s="145"/>
      <c r="AI116" s="145"/>
      <c r="AJ116" s="160"/>
      <c r="AK116" s="160"/>
      <c r="AL116" s="160"/>
      <c r="AM116" s="160"/>
      <c r="AN116" s="160"/>
      <c r="AO116" s="160"/>
      <c r="AP116" s="160"/>
      <c r="AQ116" s="160"/>
    </row>
    <row r="117" spans="1:43" ht="14.15" customHeight="1" thickBot="1">
      <c r="A117" s="175" t="s">
        <v>187</v>
      </c>
      <c r="B117" s="63"/>
      <c r="C117" s="57"/>
      <c r="D117" s="57"/>
      <c r="E117" s="58"/>
      <c r="F117" s="54">
        <v>0</v>
      </c>
      <c r="G117" s="58"/>
      <c r="H117" s="54">
        <v>0</v>
      </c>
      <c r="I117" s="58"/>
      <c r="J117" s="58"/>
      <c r="K117" s="58"/>
      <c r="L117" s="58"/>
      <c r="M117" s="58"/>
      <c r="N117" s="58"/>
      <c r="O117" s="58"/>
      <c r="P117" s="54"/>
      <c r="Q117" s="54">
        <v>0</v>
      </c>
      <c r="R117" s="54"/>
      <c r="S117" s="108"/>
      <c r="T117" s="108"/>
      <c r="U117" s="116">
        <v>115.77304433585745</v>
      </c>
      <c r="V117" s="117">
        <v>4.9539623997153068</v>
      </c>
      <c r="W117" s="117">
        <v>10.489735207303836</v>
      </c>
      <c r="X117" s="110"/>
      <c r="Y117" s="111"/>
      <c r="Z117" s="112"/>
      <c r="AA117" s="112"/>
      <c r="AB117" s="112"/>
      <c r="AC117" s="111">
        <v>0</v>
      </c>
      <c r="AD117" s="112"/>
      <c r="AE117" s="149"/>
      <c r="AF117" s="142"/>
      <c r="AG117" s="145"/>
      <c r="AH117" s="145"/>
      <c r="AI117" s="145"/>
      <c r="AJ117" s="160"/>
      <c r="AK117" s="160"/>
      <c r="AL117" s="160"/>
      <c r="AM117" s="160"/>
      <c r="AN117" s="160"/>
      <c r="AO117" s="160"/>
      <c r="AP117" s="160"/>
      <c r="AQ117" s="160"/>
    </row>
    <row r="118" spans="1:43" ht="14.15" customHeight="1">
      <c r="A118" s="176"/>
      <c r="B118" s="56" t="s">
        <v>188</v>
      </c>
      <c r="C118" s="57">
        <v>4</v>
      </c>
      <c r="D118" s="58">
        <v>2.9971999999999999</v>
      </c>
      <c r="E118" s="53"/>
      <c r="F118" s="54">
        <v>80</v>
      </c>
      <c r="G118" s="58">
        <v>82.997200000000007</v>
      </c>
      <c r="H118" s="54">
        <v>0</v>
      </c>
      <c r="I118" s="58">
        <v>82.997200000000007</v>
      </c>
      <c r="J118" s="58">
        <v>0</v>
      </c>
      <c r="K118" s="58">
        <v>0</v>
      </c>
      <c r="L118" s="58">
        <v>0</v>
      </c>
      <c r="M118" s="58">
        <v>0</v>
      </c>
      <c r="N118" s="58">
        <v>4.1498600000000003</v>
      </c>
      <c r="O118" s="58"/>
      <c r="P118" s="54">
        <v>4.1498600000000003</v>
      </c>
      <c r="Q118" s="54">
        <v>0</v>
      </c>
      <c r="R118" s="54">
        <v>78.847340000000003</v>
      </c>
      <c r="S118" s="108">
        <v>0.81025300065767836</v>
      </c>
      <c r="T118" s="108">
        <v>2.2198712346785712</v>
      </c>
      <c r="U118" s="57">
        <v>4.5951334557846426</v>
      </c>
      <c r="V118" s="108">
        <v>0.41733579211957145</v>
      </c>
      <c r="W118" s="109">
        <v>0.31078197285499998</v>
      </c>
      <c r="X118" s="110"/>
      <c r="Y118" s="111">
        <v>100</v>
      </c>
      <c r="Z118" s="111">
        <v>0</v>
      </c>
      <c r="AA118" s="111">
        <v>0</v>
      </c>
      <c r="AB118" s="111">
        <v>0</v>
      </c>
      <c r="AC118" s="111">
        <v>0</v>
      </c>
      <c r="AD118" s="112">
        <v>5</v>
      </c>
      <c r="AE118" s="185">
        <v>95</v>
      </c>
      <c r="AF118" s="142">
        <v>100</v>
      </c>
      <c r="AG118" s="145">
        <v>207</v>
      </c>
      <c r="AH118" s="145">
        <v>18.8</v>
      </c>
      <c r="AI118" s="145">
        <v>14</v>
      </c>
      <c r="AJ118" s="160">
        <v>30</v>
      </c>
      <c r="AK118" s="160">
        <v>0.08</v>
      </c>
      <c r="AL118" s="160">
        <v>0</v>
      </c>
      <c r="AM118" s="160">
        <v>11</v>
      </c>
      <c r="AN118" s="160">
        <v>170</v>
      </c>
      <c r="AO118" s="160">
        <v>2.8</v>
      </c>
      <c r="AP118" s="160"/>
      <c r="AQ118" s="160"/>
    </row>
    <row r="119" spans="1:43" ht="14.15" customHeight="1">
      <c r="A119" s="176"/>
      <c r="B119" s="56" t="s">
        <v>189</v>
      </c>
      <c r="C119" s="57">
        <v>0</v>
      </c>
      <c r="D119" s="58">
        <v>0</v>
      </c>
      <c r="E119" s="53"/>
      <c r="F119" s="54">
        <v>0</v>
      </c>
      <c r="G119" s="58">
        <v>0</v>
      </c>
      <c r="H119" s="54">
        <v>0</v>
      </c>
      <c r="I119" s="58">
        <v>0</v>
      </c>
      <c r="J119" s="58">
        <v>0</v>
      </c>
      <c r="K119" s="58">
        <v>0</v>
      </c>
      <c r="L119" s="58">
        <v>0</v>
      </c>
      <c r="M119" s="58">
        <v>0</v>
      </c>
      <c r="N119" s="58">
        <v>0</v>
      </c>
      <c r="O119" s="58"/>
      <c r="P119" s="54">
        <v>0</v>
      </c>
      <c r="Q119" s="54">
        <v>0</v>
      </c>
      <c r="R119" s="54">
        <v>0</v>
      </c>
      <c r="S119" s="108">
        <v>0</v>
      </c>
      <c r="T119" s="108">
        <v>0</v>
      </c>
      <c r="U119" s="57">
        <v>0</v>
      </c>
      <c r="V119" s="108">
        <v>0</v>
      </c>
      <c r="W119" s="109">
        <v>0</v>
      </c>
      <c r="X119" s="110"/>
      <c r="Y119" s="111">
        <v>100</v>
      </c>
      <c r="Z119" s="111">
        <v>0</v>
      </c>
      <c r="AA119" s="111">
        <v>0</v>
      </c>
      <c r="AB119" s="111">
        <v>0</v>
      </c>
      <c r="AC119" s="106">
        <v>0</v>
      </c>
      <c r="AD119" s="112">
        <v>5</v>
      </c>
      <c r="AE119" s="149">
        <v>95</v>
      </c>
      <c r="AF119" s="142">
        <v>100</v>
      </c>
      <c r="AG119" s="145">
        <v>84</v>
      </c>
      <c r="AH119" s="145">
        <v>18.7</v>
      </c>
      <c r="AI119" s="145">
        <v>0.5</v>
      </c>
      <c r="AJ119" s="160">
        <v>0</v>
      </c>
      <c r="AK119" s="160">
        <v>0.02</v>
      </c>
      <c r="AL119" s="160">
        <v>0</v>
      </c>
      <c r="AM119" s="160">
        <v>7</v>
      </c>
      <c r="AN119" s="160">
        <v>151</v>
      </c>
      <c r="AO119" s="160">
        <v>2</v>
      </c>
      <c r="AP119" s="160"/>
      <c r="AQ119" s="160"/>
    </row>
    <row r="120" spans="1:43" ht="14.15" customHeight="1">
      <c r="A120" s="176"/>
      <c r="B120" s="56" t="s">
        <v>190</v>
      </c>
      <c r="C120" s="57">
        <v>3</v>
      </c>
      <c r="D120" s="58">
        <v>2.0348999999999999</v>
      </c>
      <c r="E120" s="53"/>
      <c r="F120" s="54">
        <v>15</v>
      </c>
      <c r="G120" s="58">
        <v>17.0349</v>
      </c>
      <c r="H120" s="54">
        <v>0</v>
      </c>
      <c r="I120" s="58">
        <v>17.0349</v>
      </c>
      <c r="J120" s="58">
        <v>0</v>
      </c>
      <c r="K120" s="58">
        <v>0</v>
      </c>
      <c r="L120" s="58">
        <v>0</v>
      </c>
      <c r="M120" s="58">
        <v>0</v>
      </c>
      <c r="N120" s="58">
        <v>0.85174499999999997</v>
      </c>
      <c r="O120" s="58"/>
      <c r="P120" s="54">
        <v>0.85174499999999997</v>
      </c>
      <c r="Q120" s="54">
        <v>0</v>
      </c>
      <c r="R120" s="54">
        <v>16.183154999999999</v>
      </c>
      <c r="S120" s="108">
        <v>0.16630174079250246</v>
      </c>
      <c r="T120" s="108">
        <v>0.45562120765069164</v>
      </c>
      <c r="U120" s="57">
        <v>0.70165665978206515</v>
      </c>
      <c r="V120" s="108">
        <v>7.5633120470014817E-2</v>
      </c>
      <c r="W120" s="109">
        <v>4.1917151103863626E-2</v>
      </c>
      <c r="X120" s="110"/>
      <c r="Y120" s="111">
        <v>100</v>
      </c>
      <c r="Z120" s="111">
        <v>0</v>
      </c>
      <c r="AA120" s="111">
        <v>0</v>
      </c>
      <c r="AB120" s="111">
        <v>0</v>
      </c>
      <c r="AC120" s="126"/>
      <c r="AD120" s="112">
        <v>5</v>
      </c>
      <c r="AE120" s="149">
        <v>95</v>
      </c>
      <c r="AF120" s="142">
        <v>100</v>
      </c>
      <c r="AG120" s="145">
        <v>154</v>
      </c>
      <c r="AH120" s="145">
        <v>16.600000000000001</v>
      </c>
      <c r="AI120" s="145">
        <v>9.1999999999999993</v>
      </c>
      <c r="AJ120" s="160">
        <v>0</v>
      </c>
      <c r="AK120" s="160">
        <v>0.09</v>
      </c>
      <c r="AL120" s="160">
        <v>0</v>
      </c>
      <c r="AM120" s="160">
        <v>11</v>
      </c>
      <c r="AN120" s="160">
        <v>124</v>
      </c>
      <c r="AO120" s="160">
        <v>1</v>
      </c>
      <c r="AP120" s="160"/>
      <c r="AQ120" s="160"/>
    </row>
    <row r="121" spans="1:43" ht="14.15" customHeight="1">
      <c r="A121" s="176"/>
      <c r="B121" s="56" t="s">
        <v>191</v>
      </c>
      <c r="C121" s="57">
        <v>0</v>
      </c>
      <c r="D121" s="58">
        <v>0</v>
      </c>
      <c r="E121" s="53"/>
      <c r="F121" s="54">
        <v>0</v>
      </c>
      <c r="G121" s="58">
        <v>0</v>
      </c>
      <c r="H121" s="54">
        <v>0</v>
      </c>
      <c r="I121" s="58">
        <v>0</v>
      </c>
      <c r="J121" s="58">
        <v>0</v>
      </c>
      <c r="K121" s="58">
        <v>0</v>
      </c>
      <c r="L121" s="58">
        <v>0</v>
      </c>
      <c r="M121" s="58">
        <v>0</v>
      </c>
      <c r="N121" s="58">
        <v>0</v>
      </c>
      <c r="O121" s="58"/>
      <c r="P121" s="54">
        <v>0</v>
      </c>
      <c r="Q121" s="54">
        <v>0</v>
      </c>
      <c r="R121" s="54">
        <v>0</v>
      </c>
      <c r="S121" s="108">
        <v>0</v>
      </c>
      <c r="T121" s="108">
        <v>0</v>
      </c>
      <c r="U121" s="57">
        <v>0</v>
      </c>
      <c r="V121" s="108">
        <v>0</v>
      </c>
      <c r="W121" s="109">
        <v>0</v>
      </c>
      <c r="X121" s="110"/>
      <c r="Y121" s="111">
        <v>100</v>
      </c>
      <c r="Z121" s="111">
        <v>0</v>
      </c>
      <c r="AA121" s="111">
        <v>0</v>
      </c>
      <c r="AB121" s="111">
        <v>0</v>
      </c>
      <c r="AC121" s="111">
        <v>0</v>
      </c>
      <c r="AD121" s="112">
        <v>5</v>
      </c>
      <c r="AE121" s="149">
        <v>95</v>
      </c>
      <c r="AF121" s="142">
        <v>100</v>
      </c>
      <c r="AG121" s="145">
        <v>260</v>
      </c>
      <c r="AH121" s="145">
        <v>16.399999999999999</v>
      </c>
      <c r="AI121" s="145">
        <v>21.3</v>
      </c>
      <c r="AJ121" s="160">
        <v>0</v>
      </c>
      <c r="AK121" s="160">
        <v>0.15</v>
      </c>
      <c r="AL121" s="160">
        <v>0</v>
      </c>
      <c r="AM121" s="160">
        <v>10</v>
      </c>
      <c r="AN121" s="160">
        <v>191</v>
      </c>
      <c r="AO121" s="160">
        <v>2.6</v>
      </c>
      <c r="AP121" s="160"/>
      <c r="AQ121" s="160"/>
    </row>
    <row r="122" spans="1:43" ht="14.15" customHeight="1">
      <c r="A122" s="50"/>
      <c r="B122" s="51" t="s">
        <v>192</v>
      </c>
      <c r="C122" s="57">
        <v>0</v>
      </c>
      <c r="D122" s="58">
        <v>0</v>
      </c>
      <c r="E122" s="53"/>
      <c r="F122" s="54">
        <v>0</v>
      </c>
      <c r="G122" s="58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8">
        <v>0</v>
      </c>
      <c r="N122" s="54">
        <v>0</v>
      </c>
      <c r="O122" s="54"/>
      <c r="P122" s="54">
        <v>0</v>
      </c>
      <c r="Q122" s="54">
        <v>0</v>
      </c>
      <c r="R122" s="54">
        <v>0</v>
      </c>
      <c r="S122" s="103">
        <v>0</v>
      </c>
      <c r="T122" s="103">
        <v>0</v>
      </c>
      <c r="U122" s="52">
        <v>0</v>
      </c>
      <c r="V122" s="103">
        <v>0</v>
      </c>
      <c r="W122" s="104">
        <v>0</v>
      </c>
      <c r="X122" s="105"/>
      <c r="Y122" s="106">
        <v>100</v>
      </c>
      <c r="Z122" s="106">
        <v>0</v>
      </c>
      <c r="AA122" s="106">
        <v>0</v>
      </c>
      <c r="AB122" s="106">
        <v>0</v>
      </c>
      <c r="AC122" s="106">
        <v>0</v>
      </c>
      <c r="AD122" s="107">
        <v>5</v>
      </c>
      <c r="AE122" s="149">
        <v>95</v>
      </c>
      <c r="AF122" s="142">
        <v>100</v>
      </c>
      <c r="AG122" s="145">
        <v>113</v>
      </c>
      <c r="AH122" s="145">
        <v>18.100000000000001</v>
      </c>
      <c r="AI122" s="145">
        <v>4.0999999999999996</v>
      </c>
      <c r="AJ122" s="160">
        <v>0</v>
      </c>
      <c r="AK122" s="160">
        <v>7.0000000000000007E-2</v>
      </c>
      <c r="AL122" s="160">
        <v>0</v>
      </c>
      <c r="AM122" s="160">
        <v>10</v>
      </c>
      <c r="AN122" s="160">
        <v>150</v>
      </c>
      <c r="AO122" s="160">
        <v>2.7</v>
      </c>
      <c r="AP122" s="160"/>
      <c r="AQ122" s="160"/>
    </row>
    <row r="123" spans="1:43" ht="14.15" customHeight="1">
      <c r="A123" s="176"/>
      <c r="B123" s="56" t="s">
        <v>193</v>
      </c>
      <c r="C123" s="57">
        <v>300</v>
      </c>
      <c r="D123" s="58">
        <v>202.41</v>
      </c>
      <c r="E123" s="53"/>
      <c r="F123" s="54">
        <v>500.488</v>
      </c>
      <c r="G123" s="58">
        <v>702.89800000000002</v>
      </c>
      <c r="H123" s="54">
        <v>0</v>
      </c>
      <c r="I123" s="58">
        <v>702.89800000000002</v>
      </c>
      <c r="J123" s="58">
        <v>0</v>
      </c>
      <c r="K123" s="58">
        <v>0</v>
      </c>
      <c r="L123" s="58">
        <v>0</v>
      </c>
      <c r="M123" s="58">
        <v>0</v>
      </c>
      <c r="N123" s="58">
        <v>35.1449</v>
      </c>
      <c r="O123" s="58"/>
      <c r="P123" s="54">
        <v>35.1449</v>
      </c>
      <c r="Q123" s="54">
        <v>0</v>
      </c>
      <c r="R123" s="54">
        <v>667.75310000000002</v>
      </c>
      <c r="S123" s="108">
        <v>6.8619810506412362</v>
      </c>
      <c r="T123" s="108">
        <v>18.799948083948593</v>
      </c>
      <c r="U123" s="57">
        <v>78.301783769645894</v>
      </c>
      <c r="V123" s="108">
        <v>2.4439932509133171</v>
      </c>
      <c r="W123" s="109">
        <v>7.5199792335794369</v>
      </c>
      <c r="X123" s="110"/>
      <c r="Y123" s="111">
        <v>100</v>
      </c>
      <c r="Z123" s="111">
        <v>0</v>
      </c>
      <c r="AA123" s="111">
        <v>0</v>
      </c>
      <c r="AB123" s="111">
        <v>0</v>
      </c>
      <c r="AC123" s="106">
        <v>0</v>
      </c>
      <c r="AD123" s="112">
        <v>5</v>
      </c>
      <c r="AE123" s="149">
        <v>95</v>
      </c>
      <c r="AF123" s="142">
        <v>100</v>
      </c>
      <c r="AG123" s="145">
        <v>416.5</v>
      </c>
      <c r="AH123" s="145">
        <v>13</v>
      </c>
      <c r="AI123" s="145">
        <v>40</v>
      </c>
      <c r="AJ123" s="160">
        <v>0</v>
      </c>
      <c r="AK123" s="160">
        <v>0.6</v>
      </c>
      <c r="AL123" s="160">
        <v>0</v>
      </c>
      <c r="AM123" s="160">
        <v>7.5</v>
      </c>
      <c r="AN123" s="160">
        <v>134</v>
      </c>
      <c r="AO123" s="160">
        <v>3.9</v>
      </c>
      <c r="AP123" s="160"/>
      <c r="AQ123" s="160"/>
    </row>
    <row r="124" spans="1:43" ht="14.15" customHeight="1">
      <c r="A124" s="50"/>
      <c r="B124" s="51" t="s">
        <v>194</v>
      </c>
      <c r="C124" s="52"/>
      <c r="D124" s="58">
        <v>20</v>
      </c>
      <c r="E124" s="53"/>
      <c r="F124" s="54">
        <v>50</v>
      </c>
      <c r="G124" s="54">
        <v>70</v>
      </c>
      <c r="H124" s="54">
        <v>0</v>
      </c>
      <c r="I124" s="54">
        <v>70</v>
      </c>
      <c r="J124" s="54">
        <v>0</v>
      </c>
      <c r="K124" s="54">
        <v>0</v>
      </c>
      <c r="L124" s="54">
        <v>0</v>
      </c>
      <c r="M124" s="58">
        <v>0</v>
      </c>
      <c r="N124" s="54">
        <v>3.5</v>
      </c>
      <c r="O124" s="54"/>
      <c r="P124" s="54">
        <v>3.5</v>
      </c>
      <c r="Q124" s="54">
        <v>0</v>
      </c>
      <c r="R124" s="54">
        <v>66.5</v>
      </c>
      <c r="S124" s="103">
        <v>0.68336895757974359</v>
      </c>
      <c r="T124" s="103">
        <v>1.8722437193965578</v>
      </c>
      <c r="U124" s="52">
        <v>3.2794220988950102</v>
      </c>
      <c r="V124" s="103">
        <v>0.19763404701950063</v>
      </c>
      <c r="W124" s="104">
        <v>0.27147533931250084</v>
      </c>
      <c r="X124" s="105"/>
      <c r="Y124" s="106">
        <v>100</v>
      </c>
      <c r="Z124" s="106">
        <v>0</v>
      </c>
      <c r="AA124" s="106">
        <v>0</v>
      </c>
      <c r="AB124" s="106">
        <v>0</v>
      </c>
      <c r="AC124" s="126"/>
      <c r="AD124" s="107">
        <v>5</v>
      </c>
      <c r="AE124" s="149">
        <v>95</v>
      </c>
      <c r="AF124" s="142">
        <v>58</v>
      </c>
      <c r="AG124" s="145">
        <v>302</v>
      </c>
      <c r="AH124" s="145">
        <v>18.2</v>
      </c>
      <c r="AI124" s="145">
        <v>25</v>
      </c>
      <c r="AJ124" s="160">
        <v>810</v>
      </c>
      <c r="AK124" s="160">
        <v>0.08</v>
      </c>
      <c r="AL124" s="160">
        <v>0</v>
      </c>
      <c r="AM124" s="160">
        <v>14</v>
      </c>
      <c r="AN124" s="160">
        <v>200</v>
      </c>
      <c r="AO124" s="160">
        <v>1.5</v>
      </c>
      <c r="AP124" s="160"/>
      <c r="AQ124" s="160"/>
    </row>
    <row r="125" spans="1:43" ht="14.15" customHeight="1">
      <c r="A125" s="50"/>
      <c r="B125" s="51" t="s">
        <v>195</v>
      </c>
      <c r="C125" s="52"/>
      <c r="D125" s="52">
        <v>50</v>
      </c>
      <c r="E125" s="53"/>
      <c r="F125" s="54">
        <v>450</v>
      </c>
      <c r="G125" s="58">
        <v>500</v>
      </c>
      <c r="H125" s="54">
        <v>0</v>
      </c>
      <c r="I125" s="54">
        <v>500</v>
      </c>
      <c r="J125" s="54">
        <v>0</v>
      </c>
      <c r="K125" s="54">
        <v>0</v>
      </c>
      <c r="L125" s="54">
        <v>0</v>
      </c>
      <c r="M125" s="58">
        <v>0</v>
      </c>
      <c r="N125" s="54">
        <v>25</v>
      </c>
      <c r="O125" s="54"/>
      <c r="P125" s="54">
        <v>25</v>
      </c>
      <c r="Q125" s="54">
        <v>0</v>
      </c>
      <c r="R125" s="54">
        <v>475</v>
      </c>
      <c r="S125" s="103">
        <v>4.8812068398553112</v>
      </c>
      <c r="T125" s="103">
        <v>13.373169424261127</v>
      </c>
      <c r="U125" s="52">
        <v>23.424443563535789</v>
      </c>
      <c r="V125" s="103">
        <v>1.4116717644250045</v>
      </c>
      <c r="W125" s="104">
        <v>1.9391095665178633</v>
      </c>
      <c r="X125" s="105"/>
      <c r="Y125" s="106">
        <v>100</v>
      </c>
      <c r="Z125" s="106">
        <v>0</v>
      </c>
      <c r="AA125" s="106">
        <v>0</v>
      </c>
      <c r="AB125" s="106">
        <v>0</v>
      </c>
      <c r="AC125" s="106">
        <v>0</v>
      </c>
      <c r="AD125" s="107">
        <v>5</v>
      </c>
      <c r="AE125" s="149">
        <v>95</v>
      </c>
      <c r="AF125" s="142">
        <v>58</v>
      </c>
      <c r="AG125" s="145">
        <v>302</v>
      </c>
      <c r="AH125" s="145">
        <v>18.2</v>
      </c>
      <c r="AI125" s="145">
        <v>25</v>
      </c>
      <c r="AJ125" s="160">
        <v>810</v>
      </c>
      <c r="AK125" s="160">
        <v>0.08</v>
      </c>
      <c r="AL125" s="160">
        <v>0</v>
      </c>
      <c r="AM125" s="160">
        <v>14</v>
      </c>
      <c r="AN125" s="160">
        <v>200</v>
      </c>
      <c r="AO125" s="160">
        <v>1.5</v>
      </c>
      <c r="AP125" s="160"/>
      <c r="AQ125" s="160"/>
    </row>
    <row r="126" spans="1:43" ht="14.15" customHeight="1">
      <c r="A126" s="176"/>
      <c r="B126" s="56" t="s">
        <v>196</v>
      </c>
      <c r="C126" s="57"/>
      <c r="D126" s="57">
        <v>40</v>
      </c>
      <c r="E126" s="53"/>
      <c r="F126" s="54">
        <v>25</v>
      </c>
      <c r="G126" s="58">
        <v>65</v>
      </c>
      <c r="H126" s="54">
        <v>0</v>
      </c>
      <c r="I126" s="58">
        <v>65</v>
      </c>
      <c r="J126" s="58">
        <v>0</v>
      </c>
      <c r="K126" s="58">
        <v>0</v>
      </c>
      <c r="L126" s="58">
        <v>0</v>
      </c>
      <c r="M126" s="58">
        <v>0</v>
      </c>
      <c r="N126" s="54">
        <v>3.25</v>
      </c>
      <c r="O126" s="58"/>
      <c r="P126" s="54">
        <v>3.25</v>
      </c>
      <c r="Q126" s="54">
        <v>0</v>
      </c>
      <c r="R126" s="54">
        <v>61.75</v>
      </c>
      <c r="S126" s="108">
        <v>0.63455688918119035</v>
      </c>
      <c r="T126" s="108">
        <v>1.7385120251539463</v>
      </c>
      <c r="U126" s="57">
        <v>3.2544945110881871</v>
      </c>
      <c r="V126" s="108">
        <v>0.14290568846765436</v>
      </c>
      <c r="W126" s="109">
        <v>0.28998380579567823</v>
      </c>
      <c r="X126" s="110"/>
      <c r="Y126" s="111">
        <v>100</v>
      </c>
      <c r="Z126" s="111">
        <v>0</v>
      </c>
      <c r="AA126" s="111">
        <v>0</v>
      </c>
      <c r="AB126" s="111">
        <v>0</v>
      </c>
      <c r="AC126" s="112"/>
      <c r="AD126" s="112">
        <v>5</v>
      </c>
      <c r="AE126" s="149">
        <v>95</v>
      </c>
      <c r="AF126" s="142">
        <v>60</v>
      </c>
      <c r="AG126" s="145">
        <v>312</v>
      </c>
      <c r="AH126" s="145">
        <v>13.7</v>
      </c>
      <c r="AI126" s="145">
        <v>27.8</v>
      </c>
      <c r="AJ126" s="160">
        <v>900</v>
      </c>
      <c r="AK126" s="160">
        <v>0.1</v>
      </c>
      <c r="AL126" s="160">
        <v>0</v>
      </c>
      <c r="AM126" s="160">
        <v>15</v>
      </c>
      <c r="AN126" s="160">
        <v>188</v>
      </c>
      <c r="AO126" s="160">
        <v>1.8</v>
      </c>
      <c r="AP126" s="160"/>
      <c r="AQ126" s="160"/>
    </row>
    <row r="127" spans="1:43" ht="14.15" customHeight="1">
      <c r="A127" s="177"/>
      <c r="B127" s="51" t="s">
        <v>197</v>
      </c>
      <c r="C127" s="52"/>
      <c r="D127" s="52">
        <v>0</v>
      </c>
      <c r="E127" s="53"/>
      <c r="F127" s="54">
        <v>2.41</v>
      </c>
      <c r="G127" s="58">
        <v>2.41</v>
      </c>
      <c r="H127" s="54">
        <v>0</v>
      </c>
      <c r="I127" s="58">
        <v>2.41</v>
      </c>
      <c r="J127" s="58">
        <v>0</v>
      </c>
      <c r="K127" s="58">
        <v>0</v>
      </c>
      <c r="L127" s="58">
        <v>0</v>
      </c>
      <c r="M127" s="58">
        <v>0</v>
      </c>
      <c r="N127" s="54">
        <v>0.12050000000000001</v>
      </c>
      <c r="O127" s="54"/>
      <c r="P127" s="54">
        <v>0.12050000000000001</v>
      </c>
      <c r="Q127" s="54">
        <v>0</v>
      </c>
      <c r="R127" s="54">
        <v>2.2895000000000003</v>
      </c>
      <c r="S127" s="108">
        <v>2.35274169681026E-2</v>
      </c>
      <c r="T127" s="108">
        <v>6.4458676624938635E-2</v>
      </c>
      <c r="U127" s="57">
        <v>0.12711251030437898</v>
      </c>
      <c r="V127" s="108">
        <v>6.542555677431271E-3</v>
      </c>
      <c r="W127" s="109">
        <v>1.1215809732739321E-2</v>
      </c>
      <c r="X127" s="105"/>
      <c r="Y127" s="111">
        <v>100</v>
      </c>
      <c r="Z127" s="106"/>
      <c r="AA127" s="106"/>
      <c r="AB127" s="106"/>
      <c r="AC127" s="112"/>
      <c r="AD127" s="112">
        <v>5</v>
      </c>
      <c r="AE127" s="149">
        <v>95</v>
      </c>
      <c r="AF127" s="142">
        <v>58</v>
      </c>
      <c r="AG127" s="145">
        <v>340</v>
      </c>
      <c r="AH127" s="145">
        <v>17.5</v>
      </c>
      <c r="AI127" s="145">
        <v>30</v>
      </c>
      <c r="AJ127" s="160"/>
      <c r="AK127" s="160"/>
      <c r="AL127" s="160"/>
      <c r="AM127" s="160"/>
      <c r="AN127" s="160"/>
      <c r="AO127" s="160"/>
      <c r="AP127" s="160"/>
      <c r="AQ127" s="160"/>
    </row>
    <row r="128" spans="1:43" ht="14.15" customHeight="1">
      <c r="A128" s="50"/>
      <c r="B128" s="51" t="s">
        <v>198</v>
      </c>
      <c r="C128" s="52" t="s">
        <v>119</v>
      </c>
      <c r="D128" s="52">
        <v>58.424299999999995</v>
      </c>
      <c r="E128" s="53"/>
      <c r="F128" s="54">
        <v>0</v>
      </c>
      <c r="G128" s="54">
        <v>58.424299999999995</v>
      </c>
      <c r="H128" s="54">
        <v>0</v>
      </c>
      <c r="I128" s="54">
        <v>58.424299999999995</v>
      </c>
      <c r="J128" s="54">
        <v>0</v>
      </c>
      <c r="K128" s="54">
        <v>0</v>
      </c>
      <c r="L128" s="54">
        <v>0</v>
      </c>
      <c r="M128" s="58">
        <v>0</v>
      </c>
      <c r="N128" s="54">
        <v>0</v>
      </c>
      <c r="O128" s="54"/>
      <c r="P128" s="54">
        <v>0</v>
      </c>
      <c r="Q128" s="54">
        <v>0</v>
      </c>
      <c r="R128" s="54">
        <v>58.424299999999995</v>
      </c>
      <c r="S128" s="103">
        <v>0.600381247944755</v>
      </c>
      <c r="T128" s="103">
        <v>1.6448801313554933</v>
      </c>
      <c r="U128" s="52">
        <v>2.0889977668214765</v>
      </c>
      <c r="V128" s="103">
        <v>0.2582461806228124</v>
      </c>
      <c r="W128" s="104">
        <v>0.10527232840675158</v>
      </c>
      <c r="X128" s="105"/>
      <c r="Y128" s="106">
        <v>100</v>
      </c>
      <c r="Z128" s="106">
        <v>0</v>
      </c>
      <c r="AA128" s="106">
        <v>0</v>
      </c>
      <c r="AB128" s="106">
        <v>0</v>
      </c>
      <c r="AC128" s="112"/>
      <c r="AD128" s="106">
        <v>0</v>
      </c>
      <c r="AE128" s="149">
        <v>100</v>
      </c>
      <c r="AF128" s="142">
        <v>100</v>
      </c>
      <c r="AG128" s="145">
        <v>127</v>
      </c>
      <c r="AH128" s="145">
        <v>15.7</v>
      </c>
      <c r="AI128" s="145">
        <v>6.4</v>
      </c>
      <c r="AJ128" s="160"/>
      <c r="AK128" s="160"/>
      <c r="AL128" s="160"/>
      <c r="AM128" s="160"/>
      <c r="AN128" s="160"/>
      <c r="AO128" s="160"/>
      <c r="AP128" s="160"/>
      <c r="AQ128" s="160"/>
    </row>
    <row r="129" spans="1:43" ht="14.15" customHeight="1">
      <c r="A129" s="178"/>
      <c r="B129" s="56"/>
      <c r="C129" s="57"/>
      <c r="D129" s="57"/>
      <c r="E129" s="58"/>
      <c r="F129" s="54">
        <v>0</v>
      </c>
      <c r="G129" s="58"/>
      <c r="H129" s="54">
        <v>0</v>
      </c>
      <c r="I129" s="58"/>
      <c r="J129" s="68"/>
      <c r="K129" s="68"/>
      <c r="L129" s="68"/>
      <c r="M129" s="68"/>
      <c r="N129" s="68"/>
      <c r="O129" s="68"/>
      <c r="P129" s="54"/>
      <c r="Q129" s="54">
        <v>0</v>
      </c>
      <c r="R129" s="54"/>
      <c r="S129" s="108"/>
      <c r="T129" s="108"/>
      <c r="U129" s="113"/>
      <c r="V129" s="114"/>
      <c r="W129" s="115"/>
      <c r="X129" s="110"/>
      <c r="Y129" s="111"/>
      <c r="Z129" s="112"/>
      <c r="AA129" s="112"/>
      <c r="AB129" s="112"/>
      <c r="AC129" s="126"/>
      <c r="AD129" s="112"/>
      <c r="AE129" s="149"/>
      <c r="AF129" s="142"/>
      <c r="AG129" s="145"/>
      <c r="AH129" s="145"/>
      <c r="AI129" s="145"/>
      <c r="AJ129" s="160"/>
      <c r="AK129" s="160"/>
      <c r="AL129" s="160"/>
      <c r="AM129" s="160"/>
      <c r="AN129" s="160"/>
      <c r="AO129" s="160"/>
      <c r="AP129" s="160"/>
      <c r="AQ129" s="160"/>
    </row>
    <row r="130" spans="1:43" ht="14.15" customHeight="1" thickBot="1">
      <c r="A130" s="62" t="s">
        <v>199</v>
      </c>
      <c r="B130" s="63"/>
      <c r="C130" s="57"/>
      <c r="D130" s="57"/>
      <c r="E130" s="58"/>
      <c r="F130" s="54">
        <v>0</v>
      </c>
      <c r="G130" s="58"/>
      <c r="H130" s="54">
        <v>0</v>
      </c>
      <c r="I130" s="58"/>
      <c r="J130" s="58"/>
      <c r="K130" s="58"/>
      <c r="L130" s="58"/>
      <c r="M130" s="58"/>
      <c r="N130" s="58"/>
      <c r="O130" s="58"/>
      <c r="P130" s="54"/>
      <c r="Q130" s="54">
        <v>0</v>
      </c>
      <c r="R130" s="54"/>
      <c r="S130" s="108"/>
      <c r="T130" s="108"/>
      <c r="U130" s="116">
        <v>22.134984442105157</v>
      </c>
      <c r="V130" s="117">
        <v>1.7829434425860273</v>
      </c>
      <c r="W130" s="117">
        <v>1.5520005872510618</v>
      </c>
      <c r="X130" s="110"/>
      <c r="Y130" s="111"/>
      <c r="Z130" s="112"/>
      <c r="AA130" s="112"/>
      <c r="AB130" s="112"/>
      <c r="AC130" s="106">
        <v>0</v>
      </c>
      <c r="AD130" s="112"/>
      <c r="AE130" s="149"/>
      <c r="AF130" s="142"/>
      <c r="AG130" s="145"/>
      <c r="AH130" s="145"/>
      <c r="AI130" s="145"/>
      <c r="AJ130" s="160"/>
      <c r="AK130" s="160"/>
      <c r="AL130" s="160"/>
      <c r="AM130" s="160"/>
      <c r="AN130" s="160"/>
      <c r="AO130" s="160"/>
      <c r="AP130" s="160"/>
      <c r="AQ130" s="160"/>
    </row>
    <row r="131" spans="1:43" ht="14.15" customHeight="1">
      <c r="A131" s="50"/>
      <c r="B131" s="166" t="s">
        <v>200</v>
      </c>
      <c r="C131" s="52"/>
      <c r="D131" s="52">
        <v>0</v>
      </c>
      <c r="E131" s="53"/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/>
      <c r="P131" s="54">
        <v>0</v>
      </c>
      <c r="Q131" s="54">
        <v>0</v>
      </c>
      <c r="R131" s="54">
        <v>0</v>
      </c>
      <c r="S131" s="103">
        <v>0</v>
      </c>
      <c r="T131" s="103">
        <v>0</v>
      </c>
      <c r="U131" s="52">
        <v>0</v>
      </c>
      <c r="V131" s="103">
        <v>0</v>
      </c>
      <c r="W131" s="104">
        <v>0</v>
      </c>
      <c r="X131" s="105"/>
      <c r="Y131" s="106">
        <v>100</v>
      </c>
      <c r="Z131" s="106">
        <v>0</v>
      </c>
      <c r="AA131" s="107">
        <v>25</v>
      </c>
      <c r="AB131" s="106">
        <v>0</v>
      </c>
      <c r="AC131" s="126"/>
      <c r="AD131" s="107">
        <v>3.86</v>
      </c>
      <c r="AE131" s="149">
        <v>71.14</v>
      </c>
      <c r="AF131" s="142">
        <v>90</v>
      </c>
      <c r="AG131" s="145">
        <v>137.80000000000001</v>
      </c>
      <c r="AH131" s="145">
        <v>9.0399999999999991</v>
      </c>
      <c r="AI131" s="145">
        <v>10.6</v>
      </c>
      <c r="AJ131" s="160">
        <v>900</v>
      </c>
      <c r="AK131" s="160">
        <v>0.1</v>
      </c>
      <c r="AL131" s="160">
        <v>0</v>
      </c>
      <c r="AM131" s="160">
        <v>54</v>
      </c>
      <c r="AN131" s="160">
        <v>180</v>
      </c>
      <c r="AO131" s="160">
        <v>2.7</v>
      </c>
      <c r="AP131" s="160"/>
      <c r="AQ131" s="160"/>
    </row>
    <row r="132" spans="1:43" ht="14.15" customHeight="1">
      <c r="A132" s="50"/>
      <c r="B132" s="166" t="s">
        <v>201</v>
      </c>
      <c r="C132" s="52"/>
      <c r="D132" s="52">
        <v>0</v>
      </c>
      <c r="E132" s="53"/>
      <c r="F132" s="54">
        <v>650.70000000000005</v>
      </c>
      <c r="G132" s="54">
        <v>650.70000000000005</v>
      </c>
      <c r="H132" s="54">
        <v>0</v>
      </c>
      <c r="I132" s="54">
        <v>650.70000000000005</v>
      </c>
      <c r="J132" s="54">
        <v>0</v>
      </c>
      <c r="K132" s="54">
        <v>0</v>
      </c>
      <c r="L132" s="54">
        <v>0</v>
      </c>
      <c r="M132" s="54">
        <v>0</v>
      </c>
      <c r="N132" s="54">
        <v>13.33935</v>
      </c>
      <c r="O132" s="54"/>
      <c r="P132" s="54">
        <v>13.33935</v>
      </c>
      <c r="Q132" s="54">
        <v>0</v>
      </c>
      <c r="R132" s="54">
        <v>637.36065000000008</v>
      </c>
      <c r="S132" s="103">
        <v>6.5496613983886887</v>
      </c>
      <c r="T132" s="103">
        <v>17.944277803804624</v>
      </c>
      <c r="U132" s="52">
        <v>22.134984442105157</v>
      </c>
      <c r="V132" s="103">
        <v>1.7829434425860273</v>
      </c>
      <c r="W132" s="104">
        <v>1.5520005872510618</v>
      </c>
      <c r="X132" s="105"/>
      <c r="Y132" s="106">
        <v>100</v>
      </c>
      <c r="Z132" s="106">
        <v>0</v>
      </c>
      <c r="AA132" s="106">
        <v>0</v>
      </c>
      <c r="AB132" s="106">
        <v>0</v>
      </c>
      <c r="AC132" s="111"/>
      <c r="AD132" s="107">
        <v>2.0499999999999998</v>
      </c>
      <c r="AE132" s="149">
        <v>97.95</v>
      </c>
      <c r="AF132" s="142">
        <v>90</v>
      </c>
      <c r="AG132" s="145">
        <v>137.06</v>
      </c>
      <c r="AH132" s="145">
        <v>11.04</v>
      </c>
      <c r="AI132" s="145">
        <v>9.61</v>
      </c>
      <c r="AJ132" s="160">
        <v>900</v>
      </c>
      <c r="AK132" s="160">
        <v>0.1</v>
      </c>
      <c r="AL132" s="160">
        <v>0</v>
      </c>
      <c r="AM132" s="160">
        <v>54</v>
      </c>
      <c r="AN132" s="160">
        <v>180</v>
      </c>
      <c r="AO132" s="160">
        <v>2.7</v>
      </c>
      <c r="AP132" s="160"/>
      <c r="AQ132" s="160"/>
    </row>
    <row r="133" spans="1:43" ht="14.15" customHeight="1">
      <c r="A133" s="55"/>
      <c r="B133" s="179" t="s">
        <v>202</v>
      </c>
      <c r="C133" s="57"/>
      <c r="D133" s="52">
        <v>0</v>
      </c>
      <c r="E133" s="53"/>
      <c r="F133" s="54">
        <v>0</v>
      </c>
      <c r="G133" s="58">
        <v>0</v>
      </c>
      <c r="H133" s="54">
        <v>0</v>
      </c>
      <c r="I133" s="58">
        <v>0</v>
      </c>
      <c r="J133" s="58">
        <v>0</v>
      </c>
      <c r="K133" s="58">
        <v>0</v>
      </c>
      <c r="L133" s="58">
        <v>0</v>
      </c>
      <c r="M133" s="58">
        <v>0</v>
      </c>
      <c r="N133" s="58">
        <v>0</v>
      </c>
      <c r="O133" s="58"/>
      <c r="P133" s="54">
        <v>0</v>
      </c>
      <c r="Q133" s="54">
        <v>0</v>
      </c>
      <c r="R133" s="54">
        <v>0</v>
      </c>
      <c r="S133" s="108">
        <v>0</v>
      </c>
      <c r="T133" s="108">
        <v>0</v>
      </c>
      <c r="U133" s="52">
        <v>0</v>
      </c>
      <c r="V133" s="103">
        <v>0</v>
      </c>
      <c r="W133" s="104">
        <v>0</v>
      </c>
      <c r="X133" s="110"/>
      <c r="Y133" s="111">
        <v>100</v>
      </c>
      <c r="Z133" s="111">
        <v>0</v>
      </c>
      <c r="AA133" s="112">
        <v>13.5</v>
      </c>
      <c r="AB133" s="111">
        <v>0</v>
      </c>
      <c r="AC133" s="111">
        <v>0</v>
      </c>
      <c r="AD133" s="112">
        <v>3.92</v>
      </c>
      <c r="AE133" s="149">
        <v>82.58</v>
      </c>
      <c r="AF133" s="142">
        <v>90</v>
      </c>
      <c r="AG133" s="145">
        <v>179.14285714285717</v>
      </c>
      <c r="AH133" s="145">
        <v>11.0857142857143</v>
      </c>
      <c r="AI133" s="145">
        <v>14.571428571428571</v>
      </c>
      <c r="AJ133" s="160">
        <v>1230</v>
      </c>
      <c r="AK133" s="160">
        <v>0.18</v>
      </c>
      <c r="AL133" s="160">
        <v>0</v>
      </c>
      <c r="AM133" s="160">
        <v>56</v>
      </c>
      <c r="AN133" s="160">
        <v>175</v>
      </c>
      <c r="AO133" s="160">
        <v>2.8</v>
      </c>
      <c r="AP133" s="160"/>
      <c r="AQ133" s="160"/>
    </row>
    <row r="134" spans="1:43" ht="14.15" customHeight="1">
      <c r="A134" s="50"/>
      <c r="B134" s="179" t="s">
        <v>203</v>
      </c>
      <c r="C134" s="57"/>
      <c r="D134" s="52">
        <v>0</v>
      </c>
      <c r="E134" s="53"/>
      <c r="F134" s="54">
        <v>30</v>
      </c>
      <c r="G134" s="58">
        <v>30</v>
      </c>
      <c r="H134" s="54">
        <v>0</v>
      </c>
      <c r="I134" s="58">
        <v>30</v>
      </c>
      <c r="J134" s="58">
        <v>0</v>
      </c>
      <c r="K134" s="58">
        <v>0</v>
      </c>
      <c r="L134" s="58">
        <v>0</v>
      </c>
      <c r="M134" s="58">
        <v>0</v>
      </c>
      <c r="N134" s="58">
        <v>0</v>
      </c>
      <c r="O134" s="58"/>
      <c r="P134" s="54">
        <v>0</v>
      </c>
      <c r="Q134" s="54">
        <v>0</v>
      </c>
      <c r="R134" s="54">
        <v>30</v>
      </c>
      <c r="S134" s="108">
        <v>0.30828674778033544</v>
      </c>
      <c r="T134" s="108">
        <v>0.84462122679543949</v>
      </c>
      <c r="U134" s="52">
        <v>0.88178456077443879</v>
      </c>
      <c r="V134" s="103">
        <v>8.361750145274853E-2</v>
      </c>
      <c r="W134" s="104">
        <v>5.3211137288112692E-2</v>
      </c>
      <c r="X134" s="110"/>
      <c r="Y134" s="111"/>
      <c r="Z134" s="111"/>
      <c r="AA134" s="112"/>
      <c r="AB134" s="111"/>
      <c r="AC134" s="111"/>
      <c r="AD134" s="112"/>
      <c r="AE134" s="149"/>
      <c r="AF134" s="142">
        <v>90</v>
      </c>
      <c r="AG134" s="145">
        <v>116</v>
      </c>
      <c r="AH134" s="145">
        <v>11</v>
      </c>
      <c r="AI134" s="145">
        <v>7</v>
      </c>
      <c r="AJ134" s="160"/>
      <c r="AK134" s="160"/>
      <c r="AL134" s="160"/>
      <c r="AM134" s="160"/>
      <c r="AN134" s="160"/>
      <c r="AO134" s="160"/>
      <c r="AP134" s="160"/>
      <c r="AQ134" s="160"/>
    </row>
    <row r="135" spans="1:43" ht="14.15" customHeight="1">
      <c r="A135" s="50"/>
      <c r="B135" s="56"/>
      <c r="C135" s="57"/>
      <c r="D135" s="57"/>
      <c r="E135" s="58"/>
      <c r="F135" s="54">
        <v>0</v>
      </c>
      <c r="G135" s="58"/>
      <c r="H135" s="54">
        <v>0</v>
      </c>
      <c r="I135" s="58"/>
      <c r="J135" s="58"/>
      <c r="K135" s="58"/>
      <c r="L135" s="58"/>
      <c r="M135" s="58"/>
      <c r="N135" s="58"/>
      <c r="O135" s="58"/>
      <c r="P135" s="54"/>
      <c r="Q135" s="54">
        <v>0</v>
      </c>
      <c r="R135" s="54"/>
      <c r="S135" s="108"/>
      <c r="T135" s="108"/>
      <c r="U135" s="113"/>
      <c r="V135" s="114"/>
      <c r="W135" s="115"/>
      <c r="X135" s="110"/>
      <c r="Y135" s="111"/>
      <c r="Z135" s="111"/>
      <c r="AA135" s="112"/>
      <c r="AB135" s="111"/>
      <c r="AC135" s="111"/>
      <c r="AD135" s="112"/>
      <c r="AE135" s="149"/>
      <c r="AF135" s="142"/>
      <c r="AG135" s="145"/>
      <c r="AH135" s="145"/>
      <c r="AI135" s="145"/>
      <c r="AJ135" s="160"/>
      <c r="AK135" s="160"/>
      <c r="AL135" s="160"/>
      <c r="AM135" s="160"/>
      <c r="AN135" s="160"/>
      <c r="AO135" s="160"/>
      <c r="AP135" s="160"/>
      <c r="AQ135" s="160"/>
    </row>
    <row r="136" spans="1:43" ht="14.15" customHeight="1" thickBot="1">
      <c r="A136" s="62" t="s">
        <v>204</v>
      </c>
      <c r="B136" s="63"/>
      <c r="C136" s="57"/>
      <c r="D136" s="57"/>
      <c r="E136" s="58"/>
      <c r="F136" s="54">
        <v>0</v>
      </c>
      <c r="G136" s="58"/>
      <c r="H136" s="54">
        <v>0</v>
      </c>
      <c r="I136" s="58"/>
      <c r="J136" s="58"/>
      <c r="K136" s="58"/>
      <c r="L136" s="58"/>
      <c r="M136" s="58"/>
      <c r="N136" s="58"/>
      <c r="O136" s="58"/>
      <c r="P136" s="54"/>
      <c r="Q136" s="54">
        <v>0</v>
      </c>
      <c r="R136" s="54"/>
      <c r="S136" s="108"/>
      <c r="T136" s="108"/>
      <c r="U136" s="116">
        <v>8.5009237340817041</v>
      </c>
      <c r="V136" s="117">
        <v>0.44595009752559767</v>
      </c>
      <c r="W136" s="117">
        <v>0.48775791916862238</v>
      </c>
      <c r="X136" s="110"/>
      <c r="Y136" s="111"/>
      <c r="Z136" s="111"/>
      <c r="AA136" s="112"/>
      <c r="AB136" s="111"/>
      <c r="AC136" s="112"/>
      <c r="AD136" s="112"/>
      <c r="AE136" s="149"/>
      <c r="AF136" s="142"/>
      <c r="AG136" s="145"/>
      <c r="AH136" s="145"/>
      <c r="AI136" s="145"/>
      <c r="AJ136" s="160"/>
      <c r="AK136" s="160"/>
      <c r="AL136" s="160"/>
      <c r="AM136" s="160"/>
      <c r="AN136" s="160"/>
      <c r="AO136" s="160"/>
      <c r="AP136" s="160"/>
      <c r="AQ136" s="160"/>
    </row>
    <row r="137" spans="1:43" ht="14.15" customHeight="1">
      <c r="A137" s="55"/>
      <c r="B137" s="56" t="s">
        <v>39</v>
      </c>
      <c r="C137" s="57"/>
      <c r="D137" s="57">
        <v>0</v>
      </c>
      <c r="E137" s="53"/>
      <c r="F137" s="54">
        <v>550</v>
      </c>
      <c r="G137" s="58">
        <v>550</v>
      </c>
      <c r="H137" s="54">
        <v>0</v>
      </c>
      <c r="I137" s="58">
        <v>550</v>
      </c>
      <c r="J137" s="58">
        <v>55</v>
      </c>
      <c r="K137" s="58">
        <v>0</v>
      </c>
      <c r="L137" s="58">
        <v>0</v>
      </c>
      <c r="M137" s="58">
        <v>0</v>
      </c>
      <c r="N137" s="58">
        <v>1.1000000000000001E-2</v>
      </c>
      <c r="O137" s="58"/>
      <c r="P137" s="54">
        <v>55.011000000000003</v>
      </c>
      <c r="Q137" s="54">
        <v>0</v>
      </c>
      <c r="R137" s="54">
        <v>494.98899999999998</v>
      </c>
      <c r="S137" s="108">
        <v>5.0866182999013478</v>
      </c>
      <c r="T137" s="108">
        <v>13.935940547674926</v>
      </c>
      <c r="U137" s="57">
        <v>8.5009237340817041</v>
      </c>
      <c r="V137" s="108">
        <v>0.44595009752559767</v>
      </c>
      <c r="W137" s="109">
        <v>0.48775791916862238</v>
      </c>
      <c r="X137" s="110"/>
      <c r="Y137" s="111">
        <v>100</v>
      </c>
      <c r="Z137" s="111">
        <v>10</v>
      </c>
      <c r="AA137" s="111">
        <v>0</v>
      </c>
      <c r="AB137" s="111">
        <v>0</v>
      </c>
      <c r="AC137" s="112"/>
      <c r="AD137" s="147">
        <v>2E-3</v>
      </c>
      <c r="AE137" s="149">
        <v>89.998000000000005</v>
      </c>
      <c r="AF137" s="142">
        <v>100</v>
      </c>
      <c r="AG137" s="145">
        <v>61</v>
      </c>
      <c r="AH137" s="145">
        <v>3.2</v>
      </c>
      <c r="AI137" s="145">
        <v>3.5</v>
      </c>
      <c r="AJ137" s="160">
        <v>130</v>
      </c>
      <c r="AK137" s="160">
        <v>0.03</v>
      </c>
      <c r="AL137" s="160">
        <v>1</v>
      </c>
      <c r="AM137" s="160">
        <v>143</v>
      </c>
      <c r="AN137" s="160">
        <v>60</v>
      </c>
      <c r="AO137" s="160">
        <v>1.7</v>
      </c>
      <c r="AP137" s="160"/>
      <c r="AQ137" s="160"/>
    </row>
    <row r="138" spans="1:43" ht="14.15" customHeight="1">
      <c r="A138" s="55"/>
      <c r="B138" s="56" t="s">
        <v>40</v>
      </c>
      <c r="C138" s="57" t="s">
        <v>119</v>
      </c>
      <c r="D138" s="57" t="s">
        <v>119</v>
      </c>
      <c r="E138" s="53"/>
      <c r="F138" s="54">
        <v>0</v>
      </c>
      <c r="G138" s="58">
        <v>0</v>
      </c>
      <c r="H138" s="54">
        <v>0</v>
      </c>
      <c r="I138" s="58">
        <v>0</v>
      </c>
      <c r="J138" s="58">
        <v>0</v>
      </c>
      <c r="K138" s="58">
        <v>0</v>
      </c>
      <c r="L138" s="58">
        <v>0</v>
      </c>
      <c r="M138" s="58">
        <v>0</v>
      </c>
      <c r="N138" s="58">
        <v>0</v>
      </c>
      <c r="O138" s="58"/>
      <c r="P138" s="54">
        <v>0</v>
      </c>
      <c r="Q138" s="54">
        <v>0</v>
      </c>
      <c r="R138" s="54">
        <v>0</v>
      </c>
      <c r="S138" s="108">
        <v>0</v>
      </c>
      <c r="T138" s="108">
        <v>0</v>
      </c>
      <c r="U138" s="52">
        <v>0</v>
      </c>
      <c r="V138" s="103">
        <v>0</v>
      </c>
      <c r="W138" s="104">
        <v>0</v>
      </c>
      <c r="X138" s="110"/>
      <c r="Y138" s="111">
        <v>100</v>
      </c>
      <c r="Z138" s="111">
        <v>0</v>
      </c>
      <c r="AA138" s="111">
        <v>0</v>
      </c>
      <c r="AB138" s="111">
        <v>0</v>
      </c>
      <c r="AC138" s="111">
        <v>0</v>
      </c>
      <c r="AD138" s="111">
        <v>0</v>
      </c>
      <c r="AE138" s="149"/>
      <c r="AF138" s="142">
        <v>100</v>
      </c>
      <c r="AG138" s="145">
        <v>61</v>
      </c>
      <c r="AH138" s="145">
        <v>3.2</v>
      </c>
      <c r="AI138" s="145">
        <v>3.5</v>
      </c>
      <c r="AJ138" s="160">
        <v>130</v>
      </c>
      <c r="AK138" s="160">
        <v>0.03</v>
      </c>
      <c r="AL138" s="160">
        <v>1</v>
      </c>
      <c r="AM138" s="160">
        <v>143</v>
      </c>
      <c r="AN138" s="160">
        <v>60</v>
      </c>
      <c r="AO138" s="160">
        <v>1.7</v>
      </c>
      <c r="AP138" s="160"/>
      <c r="AQ138" s="160"/>
    </row>
    <row r="139" spans="1:43" ht="14.15" customHeight="1">
      <c r="A139" s="50"/>
      <c r="B139" s="56"/>
      <c r="C139" s="57"/>
      <c r="D139" s="57"/>
      <c r="E139" s="58"/>
      <c r="F139" s="54">
        <v>0</v>
      </c>
      <c r="G139" s="58"/>
      <c r="H139" s="54">
        <v>0</v>
      </c>
      <c r="I139" s="58"/>
      <c r="J139" s="58"/>
      <c r="K139" s="58"/>
      <c r="L139" s="58"/>
      <c r="M139" s="58"/>
      <c r="N139" s="58"/>
      <c r="O139" s="58"/>
      <c r="P139" s="54"/>
      <c r="Q139" s="54">
        <v>0</v>
      </c>
      <c r="R139" s="54"/>
      <c r="S139" s="108"/>
      <c r="T139" s="108"/>
      <c r="U139" s="113"/>
      <c r="V139" s="114"/>
      <c r="W139" s="115"/>
      <c r="X139" s="110"/>
      <c r="Y139" s="111"/>
      <c r="Z139" s="111"/>
      <c r="AA139" s="112"/>
      <c r="AB139" s="112"/>
      <c r="AC139" s="111"/>
      <c r="AD139" s="112"/>
      <c r="AE139" s="149"/>
      <c r="AF139" s="142"/>
      <c r="AG139" s="145"/>
      <c r="AH139" s="145"/>
      <c r="AI139" s="145"/>
      <c r="AJ139" s="160"/>
      <c r="AK139" s="160"/>
      <c r="AL139" s="160"/>
      <c r="AM139" s="160"/>
      <c r="AN139" s="160"/>
      <c r="AO139" s="160"/>
      <c r="AP139" s="160"/>
      <c r="AQ139" s="160"/>
    </row>
    <row r="140" spans="1:43" ht="14.15" customHeight="1" thickBot="1">
      <c r="A140" s="64" t="s">
        <v>205</v>
      </c>
      <c r="B140" s="63"/>
      <c r="C140" s="57"/>
      <c r="D140" s="57"/>
      <c r="E140" s="58"/>
      <c r="F140" s="54">
        <v>0</v>
      </c>
      <c r="G140" s="58"/>
      <c r="H140" s="54">
        <v>0</v>
      </c>
      <c r="I140" s="58"/>
      <c r="J140" s="58"/>
      <c r="K140" s="58"/>
      <c r="L140" s="58"/>
      <c r="M140" s="58"/>
      <c r="N140" s="58"/>
      <c r="O140" s="58"/>
      <c r="P140" s="54"/>
      <c r="Q140" s="54">
        <v>0</v>
      </c>
      <c r="R140" s="54"/>
      <c r="S140" s="108"/>
      <c r="T140" s="108"/>
      <c r="U140" s="116">
        <v>127.92318323072124</v>
      </c>
      <c r="V140" s="117">
        <v>20.416166412623372</v>
      </c>
      <c r="W140" s="117">
        <v>4.0531693138972846</v>
      </c>
      <c r="X140" s="110"/>
      <c r="Y140" s="111"/>
      <c r="Z140" s="111"/>
      <c r="AA140" s="112"/>
      <c r="AB140" s="112"/>
      <c r="AC140" s="111">
        <v>0</v>
      </c>
      <c r="AD140" s="112"/>
      <c r="AE140" s="149"/>
      <c r="AF140" s="142"/>
      <c r="AG140" s="145"/>
      <c r="AH140" s="145"/>
      <c r="AI140" s="145"/>
      <c r="AJ140" s="160"/>
      <c r="AK140" s="160"/>
      <c r="AL140" s="160"/>
      <c r="AM140" s="160"/>
      <c r="AN140" s="160"/>
      <c r="AO140" s="160"/>
      <c r="AP140" s="160"/>
      <c r="AQ140" s="160"/>
    </row>
    <row r="141" spans="1:43" ht="14.15" customHeight="1">
      <c r="A141" s="36"/>
      <c r="B141" s="51" t="s">
        <v>24</v>
      </c>
      <c r="C141" s="52"/>
      <c r="D141" s="188">
        <v>5951</v>
      </c>
      <c r="E141" s="189"/>
      <c r="F141" s="54">
        <v>0</v>
      </c>
      <c r="G141" s="54">
        <v>5951</v>
      </c>
      <c r="H141" s="54">
        <v>750</v>
      </c>
      <c r="I141" s="54">
        <v>5201</v>
      </c>
      <c r="J141" s="54">
        <v>0</v>
      </c>
      <c r="K141" s="54">
        <v>0</v>
      </c>
      <c r="L141" s="54">
        <v>0</v>
      </c>
      <c r="M141" s="54">
        <v>0</v>
      </c>
      <c r="N141" s="54">
        <v>52.01</v>
      </c>
      <c r="O141" s="54"/>
      <c r="P141" s="54">
        <v>52.01</v>
      </c>
      <c r="Q141" s="54">
        <v>0</v>
      </c>
      <c r="R141" s="54">
        <v>5148.99</v>
      </c>
      <c r="S141" s="103">
        <v>52.912179381782302</v>
      </c>
      <c r="T141" s="103">
        <v>144.96487501858167</v>
      </c>
      <c r="U141" s="52">
        <v>104.83859761343827</v>
      </c>
      <c r="V141" s="103">
        <v>15.772178402021687</v>
      </c>
      <c r="W141" s="104">
        <v>3.7111008004756907</v>
      </c>
      <c r="X141" s="105"/>
      <c r="Y141" s="106">
        <v>100</v>
      </c>
      <c r="Z141" s="106">
        <v>0</v>
      </c>
      <c r="AA141" s="106">
        <v>0</v>
      </c>
      <c r="AB141" s="106">
        <v>0</v>
      </c>
      <c r="AC141" s="111">
        <v>0</v>
      </c>
      <c r="AD141" s="107">
        <v>1</v>
      </c>
      <c r="AE141" s="146">
        <v>99</v>
      </c>
      <c r="AF141" s="142">
        <v>80</v>
      </c>
      <c r="AG141" s="145">
        <v>90.4</v>
      </c>
      <c r="AH141" s="145">
        <v>13.6</v>
      </c>
      <c r="AI141" s="145">
        <v>3.2</v>
      </c>
      <c r="AJ141" s="160"/>
      <c r="AK141" s="160"/>
      <c r="AL141" s="160"/>
      <c r="AM141" s="160"/>
      <c r="AN141" s="160"/>
      <c r="AO141" s="160"/>
      <c r="AP141" s="160"/>
      <c r="AQ141" s="160"/>
    </row>
    <row r="142" spans="1:43" ht="14.15" customHeight="1">
      <c r="A142" s="172"/>
      <c r="B142" s="190" t="s">
        <v>25</v>
      </c>
      <c r="C142" s="67"/>
      <c r="D142" s="191"/>
      <c r="E142" s="68"/>
      <c r="F142" s="54">
        <v>0</v>
      </c>
      <c r="G142" s="68"/>
      <c r="H142" s="54">
        <v>0</v>
      </c>
      <c r="I142" s="68"/>
      <c r="J142" s="68"/>
      <c r="K142" s="68"/>
      <c r="L142" s="68"/>
      <c r="M142" s="68"/>
      <c r="N142" s="68"/>
      <c r="O142" s="68"/>
      <c r="P142" s="54"/>
      <c r="Q142" s="54">
        <v>0</v>
      </c>
      <c r="R142" s="54"/>
      <c r="S142" s="123"/>
      <c r="T142" s="123"/>
      <c r="U142" s="67"/>
      <c r="V142" s="123"/>
      <c r="W142" s="124"/>
      <c r="X142" s="125"/>
      <c r="Y142" s="126"/>
      <c r="Z142" s="126"/>
      <c r="AA142" s="126"/>
      <c r="AB142" s="126"/>
      <c r="AC142" s="111">
        <v>0</v>
      </c>
      <c r="AD142" s="127"/>
      <c r="AE142" s="151"/>
      <c r="AF142" s="142"/>
      <c r="AG142" s="145"/>
      <c r="AH142" s="145"/>
      <c r="AI142" s="145"/>
      <c r="AJ142" s="160"/>
      <c r="AK142" s="160"/>
      <c r="AL142" s="160"/>
      <c r="AM142" s="160"/>
      <c r="AN142" s="160"/>
      <c r="AO142" s="160"/>
      <c r="AP142" s="160"/>
      <c r="AQ142" s="160"/>
    </row>
    <row r="143" spans="1:43" ht="14.15" customHeight="1">
      <c r="A143" s="55"/>
      <c r="B143" s="56" t="s">
        <v>206</v>
      </c>
      <c r="C143" s="57"/>
      <c r="D143" s="192">
        <v>198.4</v>
      </c>
      <c r="E143" s="193"/>
      <c r="F143" s="54">
        <v>0</v>
      </c>
      <c r="G143" s="58">
        <v>198.4</v>
      </c>
      <c r="H143" s="54">
        <v>40</v>
      </c>
      <c r="I143" s="58">
        <v>158.4</v>
      </c>
      <c r="J143" s="58">
        <v>0</v>
      </c>
      <c r="K143" s="58">
        <v>0</v>
      </c>
      <c r="L143" s="58">
        <v>0</v>
      </c>
      <c r="M143" s="58">
        <v>0</v>
      </c>
      <c r="N143" s="58">
        <v>1.5840000000000001</v>
      </c>
      <c r="O143" s="58"/>
      <c r="P143" s="54">
        <v>1.5840000000000001</v>
      </c>
      <c r="Q143" s="54">
        <v>0</v>
      </c>
      <c r="R143" s="54">
        <v>156.816</v>
      </c>
      <c r="S143" s="108">
        <v>1.6114764879973693</v>
      </c>
      <c r="T143" s="108">
        <v>4.415004076705122</v>
      </c>
      <c r="U143" s="52">
        <v>2.5995544003639761</v>
      </c>
      <c r="V143" s="103">
        <v>0.56512052181825567</v>
      </c>
      <c r="W143" s="104">
        <v>1.9779218263638952E-2</v>
      </c>
      <c r="X143" s="110"/>
      <c r="Y143" s="111">
        <v>100</v>
      </c>
      <c r="Z143" s="111">
        <v>0</v>
      </c>
      <c r="AA143" s="111">
        <v>0</v>
      </c>
      <c r="AB143" s="111">
        <v>0</v>
      </c>
      <c r="AC143" s="111">
        <v>0</v>
      </c>
      <c r="AD143" s="107">
        <v>1</v>
      </c>
      <c r="AE143" s="149">
        <v>99</v>
      </c>
      <c r="AF143" s="142">
        <v>80</v>
      </c>
      <c r="AG143" s="145">
        <v>73.599999999999994</v>
      </c>
      <c r="AH143" s="145">
        <v>16</v>
      </c>
      <c r="AI143" s="145">
        <v>0.56000000000000005</v>
      </c>
      <c r="AJ143" s="160"/>
      <c r="AK143" s="160"/>
      <c r="AL143" s="160"/>
      <c r="AM143" s="160"/>
      <c r="AN143" s="160"/>
      <c r="AO143" s="160"/>
      <c r="AP143" s="160"/>
      <c r="AQ143" s="160"/>
    </row>
    <row r="144" spans="1:43" ht="14.15" customHeight="1">
      <c r="A144" s="55"/>
      <c r="B144" s="56" t="s">
        <v>207</v>
      </c>
      <c r="C144" s="57"/>
      <c r="D144" s="192">
        <v>10.3</v>
      </c>
      <c r="E144" s="193"/>
      <c r="F144" s="54">
        <v>0</v>
      </c>
      <c r="G144" s="58">
        <v>10.3</v>
      </c>
      <c r="H144" s="54">
        <v>3</v>
      </c>
      <c r="I144" s="58">
        <v>7.3000000000000007</v>
      </c>
      <c r="J144" s="58">
        <v>0</v>
      </c>
      <c r="K144" s="58">
        <v>0</v>
      </c>
      <c r="L144" s="58">
        <v>0</v>
      </c>
      <c r="M144" s="58">
        <v>0</v>
      </c>
      <c r="N144" s="58">
        <v>7.3000000000000009E-2</v>
      </c>
      <c r="O144" s="58"/>
      <c r="P144" s="54">
        <v>7.3000000000000009E-2</v>
      </c>
      <c r="Q144" s="54">
        <v>0</v>
      </c>
      <c r="R144" s="54">
        <v>7.2270000000000003</v>
      </c>
      <c r="S144" s="108">
        <v>7.4266277540282796E-2</v>
      </c>
      <c r="T144" s="108">
        <v>0.20346925353502135</v>
      </c>
      <c r="U144" s="52">
        <v>5.6828962512331466E-2</v>
      </c>
      <c r="V144" s="103">
        <v>1.0667892962841168E-2</v>
      </c>
      <c r="W144" s="104">
        <v>2.9909980269648138E-4</v>
      </c>
      <c r="X144" s="110"/>
      <c r="Y144" s="111">
        <v>100</v>
      </c>
      <c r="Z144" s="111">
        <v>0</v>
      </c>
      <c r="AA144" s="111">
        <v>0</v>
      </c>
      <c r="AB144" s="111">
        <v>0</v>
      </c>
      <c r="AC144" s="111">
        <v>0</v>
      </c>
      <c r="AD144" s="107">
        <v>1</v>
      </c>
      <c r="AE144" s="149">
        <v>99</v>
      </c>
      <c r="AF144" s="142">
        <v>49</v>
      </c>
      <c r="AG144" s="145">
        <v>57</v>
      </c>
      <c r="AH144" s="145">
        <v>10.7</v>
      </c>
      <c r="AI144" s="145">
        <v>0.3</v>
      </c>
      <c r="AJ144" s="160"/>
      <c r="AK144" s="160"/>
      <c r="AL144" s="160"/>
      <c r="AM144" s="160"/>
      <c r="AN144" s="160"/>
      <c r="AO144" s="160"/>
      <c r="AP144" s="160"/>
      <c r="AQ144" s="160"/>
    </row>
    <row r="145" spans="1:43" ht="14.15" customHeight="1">
      <c r="A145" s="55"/>
      <c r="B145" s="56" t="s">
        <v>208</v>
      </c>
      <c r="C145" s="57"/>
      <c r="D145" s="192">
        <v>0</v>
      </c>
      <c r="E145" s="193"/>
      <c r="F145" s="54">
        <v>0</v>
      </c>
      <c r="G145" s="58">
        <v>0</v>
      </c>
      <c r="H145" s="54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/>
      <c r="P145" s="54">
        <v>0</v>
      </c>
      <c r="Q145" s="54">
        <v>0</v>
      </c>
      <c r="R145" s="54">
        <v>0</v>
      </c>
      <c r="S145" s="108">
        <v>0</v>
      </c>
      <c r="T145" s="108">
        <v>0</v>
      </c>
      <c r="U145" s="52">
        <v>0</v>
      </c>
      <c r="V145" s="103">
        <v>0</v>
      </c>
      <c r="W145" s="104">
        <v>0</v>
      </c>
      <c r="X145" s="110"/>
      <c r="Y145" s="111">
        <v>100</v>
      </c>
      <c r="Z145" s="111">
        <v>0</v>
      </c>
      <c r="AA145" s="111">
        <v>0</v>
      </c>
      <c r="AB145" s="111">
        <v>0</v>
      </c>
      <c r="AC145" s="111">
        <v>0</v>
      </c>
      <c r="AD145" s="107">
        <v>1</v>
      </c>
      <c r="AE145" s="149">
        <v>99</v>
      </c>
      <c r="AF145" s="142">
        <v>80</v>
      </c>
      <c r="AG145" s="145">
        <v>91</v>
      </c>
      <c r="AH145" s="145">
        <v>19</v>
      </c>
      <c r="AI145" s="145">
        <v>1.7</v>
      </c>
      <c r="AJ145" s="160"/>
      <c r="AK145" s="160"/>
      <c r="AL145" s="160"/>
      <c r="AM145" s="160"/>
      <c r="AN145" s="160"/>
      <c r="AO145" s="160"/>
      <c r="AP145" s="160"/>
      <c r="AQ145" s="160"/>
    </row>
    <row r="146" spans="1:43" ht="14.15" customHeight="1">
      <c r="A146" s="55"/>
      <c r="B146" s="56" t="s">
        <v>209</v>
      </c>
      <c r="C146" s="57"/>
      <c r="D146" s="192">
        <v>15</v>
      </c>
      <c r="E146" s="193"/>
      <c r="F146" s="54">
        <v>0</v>
      </c>
      <c r="G146" s="58">
        <v>15</v>
      </c>
      <c r="H146" s="54">
        <v>0</v>
      </c>
      <c r="I146" s="58">
        <v>15</v>
      </c>
      <c r="J146" s="58">
        <v>0</v>
      </c>
      <c r="K146" s="58">
        <v>0</v>
      </c>
      <c r="L146" s="58">
        <v>0</v>
      </c>
      <c r="M146" s="58">
        <v>0</v>
      </c>
      <c r="N146" s="58">
        <v>0.15</v>
      </c>
      <c r="O146" s="58"/>
      <c r="P146" s="54">
        <v>0.15</v>
      </c>
      <c r="Q146" s="54">
        <v>0</v>
      </c>
      <c r="R146" s="54">
        <v>14.85</v>
      </c>
      <c r="S146" s="108">
        <v>0.15260194015126605</v>
      </c>
      <c r="T146" s="108">
        <v>0.41808750726374261</v>
      </c>
      <c r="U146" s="52">
        <v>0.30938475537516952</v>
      </c>
      <c r="V146" s="103">
        <v>4.3063013248165492E-2</v>
      </c>
      <c r="W146" s="104">
        <v>2.341290040676959E-3</v>
      </c>
      <c r="X146" s="110"/>
      <c r="Y146" s="111">
        <v>100</v>
      </c>
      <c r="Z146" s="111">
        <v>0</v>
      </c>
      <c r="AA146" s="111">
        <v>0</v>
      </c>
      <c r="AB146" s="111">
        <v>0</v>
      </c>
      <c r="AC146" s="111">
        <v>0</v>
      </c>
      <c r="AD146" s="107">
        <v>1</v>
      </c>
      <c r="AE146" s="149">
        <v>99</v>
      </c>
      <c r="AF146" s="142">
        <v>100</v>
      </c>
      <c r="AG146" s="145">
        <v>74</v>
      </c>
      <c r="AH146" s="145">
        <v>10.3</v>
      </c>
      <c r="AI146" s="145">
        <v>0.56000000000000005</v>
      </c>
      <c r="AJ146" s="160"/>
      <c r="AK146" s="160"/>
      <c r="AL146" s="160"/>
      <c r="AM146" s="160"/>
      <c r="AN146" s="160"/>
      <c r="AO146" s="160"/>
      <c r="AP146" s="160"/>
      <c r="AQ146" s="160"/>
    </row>
    <row r="147" spans="1:43" ht="14.15" customHeight="1">
      <c r="A147" s="55"/>
      <c r="B147" s="56" t="s">
        <v>210</v>
      </c>
      <c r="C147" s="57"/>
      <c r="D147" s="192">
        <v>0</v>
      </c>
      <c r="E147" s="193"/>
      <c r="F147" s="54">
        <v>7</v>
      </c>
      <c r="G147" s="58">
        <v>7</v>
      </c>
      <c r="H147" s="54">
        <v>0</v>
      </c>
      <c r="I147" s="58">
        <v>7</v>
      </c>
      <c r="J147" s="58">
        <v>0</v>
      </c>
      <c r="K147" s="58">
        <v>0</v>
      </c>
      <c r="L147" s="58">
        <v>0</v>
      </c>
      <c r="M147" s="58">
        <v>0</v>
      </c>
      <c r="N147" s="58">
        <v>7.0000000000000007E-2</v>
      </c>
      <c r="O147" s="58"/>
      <c r="P147" s="54">
        <v>7.0000000000000007E-2</v>
      </c>
      <c r="Q147" s="54">
        <v>0</v>
      </c>
      <c r="R147" s="54">
        <v>6.93</v>
      </c>
      <c r="S147" s="108">
        <v>7.1214238737257476E-2</v>
      </c>
      <c r="T147" s="108">
        <v>0.1951075033897465</v>
      </c>
      <c r="U147" s="52">
        <v>0.17481632303721287</v>
      </c>
      <c r="V147" s="103">
        <v>3.1217200542359443E-2</v>
      </c>
      <c r="W147" s="104">
        <v>4.6825800813539162E-3</v>
      </c>
      <c r="X147" s="110"/>
      <c r="Y147" s="111">
        <v>100</v>
      </c>
      <c r="Z147" s="111">
        <v>0</v>
      </c>
      <c r="AA147" s="111">
        <v>0</v>
      </c>
      <c r="AB147" s="111">
        <v>0</v>
      </c>
      <c r="AC147" s="111"/>
      <c r="AD147" s="107">
        <v>1</v>
      </c>
      <c r="AE147" s="149">
        <v>99</v>
      </c>
      <c r="AF147" s="142">
        <v>80</v>
      </c>
      <c r="AG147" s="145">
        <v>112</v>
      </c>
      <c r="AH147" s="145">
        <v>20</v>
      </c>
      <c r="AI147" s="145">
        <v>3</v>
      </c>
      <c r="AJ147" s="160"/>
      <c r="AK147" s="160"/>
      <c r="AL147" s="160"/>
      <c r="AM147" s="160"/>
      <c r="AN147" s="160"/>
      <c r="AO147" s="160"/>
      <c r="AP147" s="160"/>
      <c r="AQ147" s="160"/>
    </row>
    <row r="148" spans="1:43" ht="14.15" customHeight="1">
      <c r="A148" s="55"/>
      <c r="B148" s="56" t="s">
        <v>211</v>
      </c>
      <c r="C148" s="57"/>
      <c r="D148" s="192">
        <v>7.8</v>
      </c>
      <c r="E148" s="193"/>
      <c r="F148" s="54">
        <v>0</v>
      </c>
      <c r="G148" s="58">
        <v>7.8</v>
      </c>
      <c r="H148" s="54">
        <v>0</v>
      </c>
      <c r="I148" s="58">
        <v>7.8</v>
      </c>
      <c r="J148" s="58">
        <v>0</v>
      </c>
      <c r="K148" s="58">
        <v>0</v>
      </c>
      <c r="L148" s="58">
        <v>0</v>
      </c>
      <c r="M148" s="58">
        <v>0</v>
      </c>
      <c r="N148" s="58">
        <v>7.8E-2</v>
      </c>
      <c r="O148" s="58"/>
      <c r="P148" s="54">
        <v>7.8E-2</v>
      </c>
      <c r="Q148" s="54">
        <v>0</v>
      </c>
      <c r="R148" s="54">
        <v>7.7219999999999995</v>
      </c>
      <c r="S148" s="108">
        <v>7.9353008878658329E-2</v>
      </c>
      <c r="T148" s="108">
        <v>0.2174055037771461</v>
      </c>
      <c r="U148" s="52">
        <v>0.14331370808989471</v>
      </c>
      <c r="V148" s="103">
        <v>3.0610694931822176E-2</v>
      </c>
      <c r="W148" s="104">
        <v>1.3913952241737353E-3</v>
      </c>
      <c r="X148" s="110"/>
      <c r="Y148" s="111">
        <v>100</v>
      </c>
      <c r="Z148" s="111">
        <v>0</v>
      </c>
      <c r="AA148" s="111">
        <v>0</v>
      </c>
      <c r="AB148" s="111">
        <v>0</v>
      </c>
      <c r="AC148" s="111">
        <v>0</v>
      </c>
      <c r="AD148" s="107">
        <v>1</v>
      </c>
      <c r="AE148" s="149">
        <v>99</v>
      </c>
      <c r="AF148" s="142">
        <v>80</v>
      </c>
      <c r="AG148" s="145">
        <v>82.4</v>
      </c>
      <c r="AH148" s="145">
        <v>17.600000000000001</v>
      </c>
      <c r="AI148" s="145">
        <v>0.8</v>
      </c>
      <c r="AJ148" s="160"/>
      <c r="AK148" s="160"/>
      <c r="AL148" s="160"/>
      <c r="AM148" s="160"/>
      <c r="AN148" s="160"/>
      <c r="AO148" s="160"/>
      <c r="AP148" s="160"/>
      <c r="AQ148" s="160"/>
    </row>
    <row r="149" spans="1:43" ht="14.15" customHeight="1">
      <c r="A149" s="50"/>
      <c r="B149" s="51" t="s">
        <v>212</v>
      </c>
      <c r="C149" s="52"/>
      <c r="D149" s="192">
        <v>51</v>
      </c>
      <c r="E149" s="189"/>
      <c r="F149" s="54">
        <v>0</v>
      </c>
      <c r="G149" s="54">
        <v>51</v>
      </c>
      <c r="H149" s="54">
        <v>10</v>
      </c>
      <c r="I149" s="54">
        <v>41</v>
      </c>
      <c r="J149" s="54">
        <v>0</v>
      </c>
      <c r="K149" s="54">
        <v>0</v>
      </c>
      <c r="L149" s="54">
        <v>0</v>
      </c>
      <c r="M149" s="58">
        <v>0</v>
      </c>
      <c r="N149" s="54">
        <v>0.41</v>
      </c>
      <c r="O149" s="54"/>
      <c r="P149" s="54">
        <v>0.41</v>
      </c>
      <c r="Q149" s="54">
        <v>0</v>
      </c>
      <c r="R149" s="54">
        <v>40.590000000000003</v>
      </c>
      <c r="S149" s="103">
        <v>0.41711196974679382</v>
      </c>
      <c r="T149" s="103">
        <v>1.1427725198542296</v>
      </c>
      <c r="U149" s="52">
        <v>0.82645308635857884</v>
      </c>
      <c r="V149" s="103">
        <v>0.12433365016014018</v>
      </c>
      <c r="W149" s="104">
        <v>3.2911848571801815E-2</v>
      </c>
      <c r="X149" s="105"/>
      <c r="Y149" s="106">
        <v>100</v>
      </c>
      <c r="Z149" s="106">
        <v>0</v>
      </c>
      <c r="AA149" s="106">
        <v>0</v>
      </c>
      <c r="AB149" s="106">
        <v>0</v>
      </c>
      <c r="AC149" s="111">
        <v>0</v>
      </c>
      <c r="AD149" s="107">
        <v>1</v>
      </c>
      <c r="AE149" s="146">
        <v>99</v>
      </c>
      <c r="AF149" s="142">
        <v>80</v>
      </c>
      <c r="AG149" s="145">
        <v>90.4</v>
      </c>
      <c r="AH149" s="145">
        <v>13.6</v>
      </c>
      <c r="AI149" s="145">
        <v>3.6</v>
      </c>
      <c r="AJ149" s="160"/>
      <c r="AK149" s="160"/>
      <c r="AL149" s="160"/>
      <c r="AM149" s="160"/>
      <c r="AN149" s="160"/>
      <c r="AO149" s="160"/>
      <c r="AP149" s="160"/>
      <c r="AQ149" s="160"/>
    </row>
    <row r="150" spans="1:43" ht="14.15" customHeight="1">
      <c r="A150" s="55"/>
      <c r="B150" s="56" t="s">
        <v>213</v>
      </c>
      <c r="C150" s="57"/>
      <c r="D150" s="192">
        <v>0</v>
      </c>
      <c r="E150" s="193"/>
      <c r="F150" s="54">
        <v>0</v>
      </c>
      <c r="G150" s="58">
        <v>0</v>
      </c>
      <c r="H150" s="54">
        <v>0</v>
      </c>
      <c r="I150" s="58">
        <v>0</v>
      </c>
      <c r="J150" s="58">
        <v>0</v>
      </c>
      <c r="K150" s="58">
        <v>0</v>
      </c>
      <c r="L150" s="58">
        <v>0</v>
      </c>
      <c r="M150" s="58">
        <v>0</v>
      </c>
      <c r="N150" s="58">
        <v>0</v>
      </c>
      <c r="O150" s="58"/>
      <c r="P150" s="54">
        <v>0</v>
      </c>
      <c r="Q150" s="54">
        <v>0</v>
      </c>
      <c r="R150" s="54">
        <v>0</v>
      </c>
      <c r="S150" s="108">
        <v>0</v>
      </c>
      <c r="T150" s="108">
        <v>0</v>
      </c>
      <c r="U150" s="52">
        <v>0</v>
      </c>
      <c r="V150" s="103">
        <v>0</v>
      </c>
      <c r="W150" s="104">
        <v>0</v>
      </c>
      <c r="X150" s="110"/>
      <c r="Y150" s="111">
        <v>100</v>
      </c>
      <c r="Z150" s="111">
        <v>0</v>
      </c>
      <c r="AA150" s="111">
        <v>0</v>
      </c>
      <c r="AB150" s="111">
        <v>0</v>
      </c>
      <c r="AC150" s="111">
        <v>0</v>
      </c>
      <c r="AD150" s="107">
        <v>1</v>
      </c>
      <c r="AE150" s="149">
        <v>99</v>
      </c>
      <c r="AF150" s="142">
        <v>80</v>
      </c>
      <c r="AG150" s="145">
        <v>103.2</v>
      </c>
      <c r="AH150" s="145">
        <v>16</v>
      </c>
      <c r="AI150" s="145">
        <v>3.84</v>
      </c>
      <c r="AJ150" s="160"/>
      <c r="AK150" s="160"/>
      <c r="AL150" s="160"/>
      <c r="AM150" s="160"/>
      <c r="AN150" s="160"/>
      <c r="AO150" s="160"/>
      <c r="AP150" s="160"/>
      <c r="AQ150" s="160"/>
    </row>
    <row r="151" spans="1:43" ht="14.15" customHeight="1">
      <c r="A151" s="195"/>
      <c r="B151" s="56" t="s">
        <v>214</v>
      </c>
      <c r="C151" s="57"/>
      <c r="D151" s="192">
        <v>0</v>
      </c>
      <c r="E151" s="193"/>
      <c r="F151" s="54">
        <v>0</v>
      </c>
      <c r="G151" s="58">
        <v>0</v>
      </c>
      <c r="H151" s="54">
        <v>0</v>
      </c>
      <c r="I151" s="58">
        <v>0</v>
      </c>
      <c r="J151" s="58">
        <v>0</v>
      </c>
      <c r="K151" s="58">
        <v>0</v>
      </c>
      <c r="L151" s="58">
        <v>0</v>
      </c>
      <c r="M151" s="58">
        <v>0</v>
      </c>
      <c r="N151" s="58">
        <v>0</v>
      </c>
      <c r="O151" s="58"/>
      <c r="P151" s="54">
        <v>0</v>
      </c>
      <c r="Q151" s="54">
        <v>0</v>
      </c>
      <c r="R151" s="54">
        <v>0</v>
      </c>
      <c r="S151" s="108">
        <v>0</v>
      </c>
      <c r="T151" s="108">
        <v>0</v>
      </c>
      <c r="U151" s="52">
        <v>0</v>
      </c>
      <c r="V151" s="103">
        <v>0</v>
      </c>
      <c r="W151" s="104">
        <v>0</v>
      </c>
      <c r="X151" s="110"/>
      <c r="Y151" s="111">
        <v>100</v>
      </c>
      <c r="Z151" s="111">
        <v>0</v>
      </c>
      <c r="AA151" s="111">
        <v>0</v>
      </c>
      <c r="AB151" s="111">
        <v>0</v>
      </c>
      <c r="AC151" s="111">
        <v>0</v>
      </c>
      <c r="AD151" s="107">
        <v>1</v>
      </c>
      <c r="AE151" s="149">
        <v>99</v>
      </c>
      <c r="AF151" s="142">
        <v>90</v>
      </c>
      <c r="AG151" s="145">
        <v>64</v>
      </c>
      <c r="AH151" s="145">
        <v>10.8</v>
      </c>
      <c r="AI151" s="145">
        <v>2</v>
      </c>
      <c r="AJ151" s="160"/>
      <c r="AK151" s="160"/>
      <c r="AL151" s="160"/>
      <c r="AM151" s="160"/>
      <c r="AN151" s="160"/>
      <c r="AO151" s="160"/>
      <c r="AP151" s="160"/>
      <c r="AQ151" s="160"/>
    </row>
    <row r="152" spans="1:43" ht="14.15" customHeight="1">
      <c r="A152" s="55"/>
      <c r="B152" s="56" t="s">
        <v>215</v>
      </c>
      <c r="C152" s="57"/>
      <c r="D152" s="192">
        <v>0</v>
      </c>
      <c r="E152" s="193"/>
      <c r="F152" s="54">
        <v>250</v>
      </c>
      <c r="G152" s="58">
        <v>250</v>
      </c>
      <c r="H152" s="54">
        <v>0</v>
      </c>
      <c r="I152" s="58">
        <v>250</v>
      </c>
      <c r="J152" s="58">
        <v>0</v>
      </c>
      <c r="K152" s="58">
        <v>0</v>
      </c>
      <c r="L152" s="58">
        <v>0</v>
      </c>
      <c r="M152" s="58">
        <v>0</v>
      </c>
      <c r="N152" s="58">
        <v>2.5</v>
      </c>
      <c r="O152" s="58"/>
      <c r="P152" s="54">
        <v>2.5</v>
      </c>
      <c r="Q152" s="54">
        <v>0</v>
      </c>
      <c r="R152" s="54">
        <v>247.5</v>
      </c>
      <c r="S152" s="108">
        <v>2.5433656691877675</v>
      </c>
      <c r="T152" s="108">
        <v>6.9681251210623767</v>
      </c>
      <c r="U152" s="52">
        <v>3.96904406895713</v>
      </c>
      <c r="V152" s="103">
        <v>0.83394521448874537</v>
      </c>
      <c r="W152" s="104">
        <v>4.4596000774799222E-2</v>
      </c>
      <c r="X152" s="110"/>
      <c r="Y152" s="111">
        <v>100</v>
      </c>
      <c r="Z152" s="111">
        <v>0</v>
      </c>
      <c r="AA152" s="111">
        <v>0</v>
      </c>
      <c r="AB152" s="111">
        <v>0</v>
      </c>
      <c r="AC152" s="111">
        <v>0</v>
      </c>
      <c r="AD152" s="107">
        <v>1</v>
      </c>
      <c r="AE152" s="149">
        <v>99</v>
      </c>
      <c r="AF152" s="142">
        <v>80</v>
      </c>
      <c r="AG152" s="145">
        <v>71.2</v>
      </c>
      <c r="AH152" s="145">
        <v>14.96</v>
      </c>
      <c r="AI152" s="145">
        <v>0.8</v>
      </c>
      <c r="AJ152" s="160"/>
      <c r="AK152" s="160"/>
      <c r="AL152" s="160"/>
      <c r="AM152" s="160"/>
      <c r="AN152" s="160"/>
      <c r="AO152" s="160"/>
      <c r="AP152" s="160"/>
      <c r="AQ152" s="160"/>
    </row>
    <row r="153" spans="1:43" ht="14.15" customHeight="1">
      <c r="A153" s="195"/>
      <c r="B153" s="56" t="s">
        <v>216</v>
      </c>
      <c r="C153" s="57"/>
      <c r="D153" s="192">
        <v>0</v>
      </c>
      <c r="E153" s="193"/>
      <c r="F153" s="54">
        <v>75</v>
      </c>
      <c r="G153" s="58">
        <v>75</v>
      </c>
      <c r="H153" s="54">
        <v>0</v>
      </c>
      <c r="I153" s="58">
        <v>75</v>
      </c>
      <c r="J153" s="58">
        <v>0</v>
      </c>
      <c r="K153" s="58">
        <v>0</v>
      </c>
      <c r="L153" s="58">
        <v>0</v>
      </c>
      <c r="M153" s="58">
        <v>0</v>
      </c>
      <c r="N153" s="58">
        <v>0.75</v>
      </c>
      <c r="O153" s="58"/>
      <c r="P153" s="54">
        <v>0.75</v>
      </c>
      <c r="Q153" s="54">
        <v>0</v>
      </c>
      <c r="R153" s="54">
        <v>74.25</v>
      </c>
      <c r="S153" s="108">
        <v>0.76300970075633012</v>
      </c>
      <c r="T153" s="108">
        <v>2.0904375363187127</v>
      </c>
      <c r="U153" s="52">
        <v>1.1505768199898194</v>
      </c>
      <c r="V153" s="103">
        <v>0.21406080371903619</v>
      </c>
      <c r="W153" s="104">
        <v>2.6757600464879523E-2</v>
      </c>
      <c r="X153" s="110"/>
      <c r="Y153" s="111">
        <v>100</v>
      </c>
      <c r="Z153" s="111">
        <v>0</v>
      </c>
      <c r="AA153" s="111">
        <v>0</v>
      </c>
      <c r="AB153" s="111">
        <v>0</v>
      </c>
      <c r="AC153" s="111">
        <v>0</v>
      </c>
      <c r="AD153" s="107">
        <v>1</v>
      </c>
      <c r="AE153" s="149">
        <v>99</v>
      </c>
      <c r="AF153" s="142">
        <v>80</v>
      </c>
      <c r="AG153" s="145">
        <v>68.8</v>
      </c>
      <c r="AH153" s="145">
        <v>12.8</v>
      </c>
      <c r="AI153" s="145">
        <v>1.6</v>
      </c>
      <c r="AJ153" s="160"/>
      <c r="AK153" s="160"/>
      <c r="AL153" s="160"/>
      <c r="AM153" s="160"/>
      <c r="AN153" s="160"/>
      <c r="AO153" s="160"/>
      <c r="AP153" s="160"/>
      <c r="AQ153" s="160"/>
    </row>
    <row r="154" spans="1:43" ht="14.15" customHeight="1">
      <c r="A154" s="195"/>
      <c r="B154" s="56" t="s">
        <v>217</v>
      </c>
      <c r="C154" s="57"/>
      <c r="D154" s="192">
        <v>0</v>
      </c>
      <c r="E154" s="193"/>
      <c r="F154" s="54">
        <v>0</v>
      </c>
      <c r="G154" s="58">
        <v>0</v>
      </c>
      <c r="H154" s="54">
        <v>0</v>
      </c>
      <c r="I154" s="58">
        <v>0</v>
      </c>
      <c r="J154" s="58">
        <v>0</v>
      </c>
      <c r="K154" s="58">
        <v>0</v>
      </c>
      <c r="L154" s="58">
        <v>0</v>
      </c>
      <c r="M154" s="58">
        <v>0</v>
      </c>
      <c r="N154" s="58">
        <v>0</v>
      </c>
      <c r="O154" s="58"/>
      <c r="P154" s="54">
        <v>0</v>
      </c>
      <c r="Q154" s="54">
        <v>0</v>
      </c>
      <c r="R154" s="54">
        <v>0</v>
      </c>
      <c r="S154" s="108">
        <v>0</v>
      </c>
      <c r="T154" s="108">
        <v>0</v>
      </c>
      <c r="U154" s="52">
        <v>0</v>
      </c>
      <c r="V154" s="103">
        <v>0</v>
      </c>
      <c r="W154" s="104">
        <v>0</v>
      </c>
      <c r="X154" s="110"/>
      <c r="Y154" s="111">
        <v>100</v>
      </c>
      <c r="Z154" s="111">
        <v>0</v>
      </c>
      <c r="AA154" s="111">
        <v>0</v>
      </c>
      <c r="AB154" s="111">
        <v>0</v>
      </c>
      <c r="AC154" s="111">
        <v>0</v>
      </c>
      <c r="AD154" s="107">
        <v>1</v>
      </c>
      <c r="AE154" s="149">
        <v>99</v>
      </c>
      <c r="AF154" s="142">
        <v>80</v>
      </c>
      <c r="AG154" s="234">
        <v>84</v>
      </c>
      <c r="AH154" s="234">
        <v>14.8</v>
      </c>
      <c r="AI154" s="234">
        <v>2.2999999999999998</v>
      </c>
      <c r="AJ154" s="160"/>
      <c r="AK154" s="160"/>
      <c r="AL154" s="160"/>
      <c r="AM154" s="160"/>
      <c r="AN154" s="160"/>
      <c r="AO154" s="160"/>
      <c r="AP154" s="160"/>
      <c r="AQ154" s="160"/>
    </row>
    <row r="155" spans="1:43" ht="14.15" customHeight="1">
      <c r="A155" s="195"/>
      <c r="B155" s="56" t="s">
        <v>218</v>
      </c>
      <c r="C155" s="57"/>
      <c r="D155" s="192">
        <v>0</v>
      </c>
      <c r="E155" s="193"/>
      <c r="F155" s="54">
        <v>0</v>
      </c>
      <c r="G155" s="58">
        <v>0</v>
      </c>
      <c r="H155" s="54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/>
      <c r="P155" s="54">
        <v>0</v>
      </c>
      <c r="Q155" s="54">
        <v>0</v>
      </c>
      <c r="R155" s="54">
        <v>0</v>
      </c>
      <c r="S155" s="108">
        <v>0</v>
      </c>
      <c r="T155" s="108">
        <v>0</v>
      </c>
      <c r="U155" s="52">
        <v>0</v>
      </c>
      <c r="V155" s="103">
        <v>0</v>
      </c>
      <c r="W155" s="104">
        <v>0</v>
      </c>
      <c r="X155" s="110"/>
      <c r="Y155" s="111">
        <v>100</v>
      </c>
      <c r="Z155" s="111">
        <v>0</v>
      </c>
      <c r="AA155" s="111">
        <v>0</v>
      </c>
      <c r="AB155" s="111">
        <v>0</v>
      </c>
      <c r="AC155" s="111">
        <v>0</v>
      </c>
      <c r="AD155" s="107">
        <v>1</v>
      </c>
      <c r="AE155" s="149">
        <v>99</v>
      </c>
      <c r="AF155" s="142">
        <v>80</v>
      </c>
      <c r="AG155" s="234">
        <v>90</v>
      </c>
      <c r="AH155" s="234">
        <v>18.7</v>
      </c>
      <c r="AI155" s="234">
        <v>1.1000000000000001</v>
      </c>
      <c r="AJ155" s="160"/>
      <c r="AK155" s="160"/>
      <c r="AL155" s="160"/>
      <c r="AM155" s="160"/>
      <c r="AN155" s="160"/>
      <c r="AO155" s="160"/>
      <c r="AP155" s="160"/>
      <c r="AQ155" s="160"/>
    </row>
    <row r="156" spans="1:43" ht="14.15" customHeight="1">
      <c r="A156" s="195"/>
      <c r="B156" s="56" t="s">
        <v>219</v>
      </c>
      <c r="C156" s="57"/>
      <c r="D156" s="192">
        <v>0</v>
      </c>
      <c r="E156" s="193"/>
      <c r="F156" s="54">
        <v>0</v>
      </c>
      <c r="G156" s="58">
        <v>0</v>
      </c>
      <c r="H156" s="54">
        <v>0</v>
      </c>
      <c r="I156" s="58">
        <v>0</v>
      </c>
      <c r="J156" s="58">
        <v>0</v>
      </c>
      <c r="K156" s="58">
        <v>0</v>
      </c>
      <c r="L156" s="58">
        <v>0</v>
      </c>
      <c r="M156" s="58">
        <v>0</v>
      </c>
      <c r="N156" s="58">
        <v>0</v>
      </c>
      <c r="O156" s="58"/>
      <c r="P156" s="54">
        <v>0</v>
      </c>
      <c r="Q156" s="54">
        <v>0</v>
      </c>
      <c r="R156" s="54">
        <v>0</v>
      </c>
      <c r="S156" s="108">
        <v>0</v>
      </c>
      <c r="T156" s="108">
        <v>0</v>
      </c>
      <c r="U156" s="52">
        <v>0</v>
      </c>
      <c r="V156" s="103">
        <v>0</v>
      </c>
      <c r="W156" s="104">
        <v>0</v>
      </c>
      <c r="X156" s="110"/>
      <c r="Y156" s="111">
        <v>100</v>
      </c>
      <c r="Z156" s="111">
        <v>0</v>
      </c>
      <c r="AA156" s="111">
        <v>0</v>
      </c>
      <c r="AB156" s="111">
        <v>0</v>
      </c>
      <c r="AC156" s="111">
        <v>0</v>
      </c>
      <c r="AD156" s="107">
        <v>1</v>
      </c>
      <c r="AE156" s="149">
        <v>99</v>
      </c>
      <c r="AF156" s="142">
        <v>80</v>
      </c>
      <c r="AG156" s="234">
        <v>82</v>
      </c>
      <c r="AH156" s="235">
        <v>16.05</v>
      </c>
      <c r="AI156" s="235">
        <v>1.34</v>
      </c>
      <c r="AJ156" s="160"/>
      <c r="AK156" s="160"/>
      <c r="AL156" s="160"/>
      <c r="AM156" s="160"/>
      <c r="AN156" s="160"/>
      <c r="AO156" s="160"/>
      <c r="AP156" s="160"/>
      <c r="AQ156" s="160"/>
    </row>
    <row r="157" spans="1:43" ht="14.15" customHeight="1">
      <c r="A157" s="195"/>
      <c r="B157" s="56" t="s">
        <v>220</v>
      </c>
      <c r="C157" s="57"/>
      <c r="D157" s="192">
        <v>146.4</v>
      </c>
      <c r="E157" s="193"/>
      <c r="F157" s="54">
        <v>0</v>
      </c>
      <c r="G157" s="58">
        <v>146.4</v>
      </c>
      <c r="H157" s="54">
        <v>25</v>
      </c>
      <c r="I157" s="58">
        <v>121.4</v>
      </c>
      <c r="J157" s="58">
        <v>0</v>
      </c>
      <c r="K157" s="58">
        <v>0</v>
      </c>
      <c r="L157" s="58">
        <v>0</v>
      </c>
      <c r="M157" s="58">
        <v>0</v>
      </c>
      <c r="N157" s="58">
        <v>1.214</v>
      </c>
      <c r="O157" s="58"/>
      <c r="P157" s="54">
        <v>1.214</v>
      </c>
      <c r="Q157" s="54">
        <v>0</v>
      </c>
      <c r="R157" s="54">
        <v>120.18600000000001</v>
      </c>
      <c r="S157" s="108">
        <v>1.2350583689575798</v>
      </c>
      <c r="T157" s="108">
        <v>3.3837215587878897</v>
      </c>
      <c r="U157" s="52">
        <v>2.2232404129859948</v>
      </c>
      <c r="V157" s="103">
        <v>0.45937403882104388</v>
      </c>
      <c r="W157" s="104">
        <v>1.2722793061042466E-2</v>
      </c>
      <c r="X157" s="110"/>
      <c r="Y157" s="111">
        <v>100</v>
      </c>
      <c r="Z157" s="111">
        <v>0</v>
      </c>
      <c r="AA157" s="111">
        <v>0</v>
      </c>
      <c r="AB157" s="111">
        <v>0</v>
      </c>
      <c r="AC157" s="111">
        <v>0</v>
      </c>
      <c r="AD157" s="107">
        <v>1</v>
      </c>
      <c r="AE157" s="149">
        <v>99</v>
      </c>
      <c r="AF157" s="142">
        <v>80</v>
      </c>
      <c r="AG157" s="235">
        <v>82.13</v>
      </c>
      <c r="AH157" s="235">
        <v>16.97</v>
      </c>
      <c r="AI157" s="235">
        <v>0.47</v>
      </c>
      <c r="AJ157" s="160"/>
      <c r="AK157" s="160"/>
      <c r="AL157" s="160"/>
      <c r="AM157" s="160"/>
      <c r="AN157" s="160"/>
      <c r="AO157" s="160"/>
      <c r="AP157" s="160"/>
      <c r="AQ157" s="160"/>
    </row>
    <row r="158" spans="1:43" ht="14.15" customHeight="1">
      <c r="A158" s="195"/>
      <c r="B158" s="56" t="s">
        <v>221</v>
      </c>
      <c r="C158" s="57"/>
      <c r="D158" s="192">
        <v>0</v>
      </c>
      <c r="E158" s="193"/>
      <c r="F158" s="54">
        <v>0</v>
      </c>
      <c r="G158" s="58">
        <v>0</v>
      </c>
      <c r="H158" s="54">
        <v>0</v>
      </c>
      <c r="I158" s="58">
        <v>0</v>
      </c>
      <c r="J158" s="58">
        <v>0</v>
      </c>
      <c r="K158" s="58">
        <v>0</v>
      </c>
      <c r="L158" s="58">
        <v>0</v>
      </c>
      <c r="M158" s="58">
        <v>0</v>
      </c>
      <c r="N158" s="58">
        <v>0</v>
      </c>
      <c r="O158" s="58"/>
      <c r="P158" s="54">
        <v>0</v>
      </c>
      <c r="Q158" s="54">
        <v>0</v>
      </c>
      <c r="R158" s="54">
        <v>0</v>
      </c>
      <c r="S158" s="108">
        <v>0</v>
      </c>
      <c r="T158" s="108">
        <v>0</v>
      </c>
      <c r="U158" s="52">
        <v>0</v>
      </c>
      <c r="V158" s="103">
        <v>0</v>
      </c>
      <c r="W158" s="104">
        <v>0</v>
      </c>
      <c r="X158" s="110"/>
      <c r="Y158" s="111">
        <v>100</v>
      </c>
      <c r="Z158" s="111">
        <v>0</v>
      </c>
      <c r="AA158" s="111">
        <v>0</v>
      </c>
      <c r="AB158" s="111">
        <v>0</v>
      </c>
      <c r="AC158" s="111">
        <v>0</v>
      </c>
      <c r="AD158" s="107">
        <v>1</v>
      </c>
      <c r="AE158" s="149">
        <v>99</v>
      </c>
      <c r="AF158" s="142">
        <v>80</v>
      </c>
      <c r="AG158" s="235">
        <v>76.48</v>
      </c>
      <c r="AH158" s="235">
        <v>20.67</v>
      </c>
      <c r="AI158" s="235">
        <v>2.79</v>
      </c>
      <c r="AJ158" s="160"/>
      <c r="AK158" s="160"/>
      <c r="AL158" s="160"/>
      <c r="AM158" s="160"/>
      <c r="AN158" s="160"/>
      <c r="AO158" s="160"/>
      <c r="AP158" s="160"/>
      <c r="AQ158" s="160"/>
    </row>
    <row r="159" spans="1:43" ht="14.15" customHeight="1">
      <c r="A159" s="55"/>
      <c r="B159" s="56" t="s">
        <v>222</v>
      </c>
      <c r="C159" s="57"/>
      <c r="D159" s="192">
        <v>0</v>
      </c>
      <c r="E159" s="193"/>
      <c r="F159" s="54">
        <v>80</v>
      </c>
      <c r="G159" s="58">
        <v>80</v>
      </c>
      <c r="H159" s="54">
        <v>0</v>
      </c>
      <c r="I159" s="58">
        <v>80</v>
      </c>
      <c r="J159" s="58">
        <v>0</v>
      </c>
      <c r="K159" s="58">
        <v>0</v>
      </c>
      <c r="L159" s="58">
        <v>0</v>
      </c>
      <c r="M159" s="58">
        <v>0</v>
      </c>
      <c r="N159" s="58">
        <v>0.4</v>
      </c>
      <c r="O159" s="58"/>
      <c r="P159" s="54">
        <v>0.4</v>
      </c>
      <c r="Q159" s="54">
        <v>0</v>
      </c>
      <c r="R159" s="54">
        <v>79.599999999999994</v>
      </c>
      <c r="S159" s="108">
        <v>0.81798750411048993</v>
      </c>
      <c r="T159" s="108">
        <v>2.2410616550972331</v>
      </c>
      <c r="U159" s="52">
        <v>0.9430028874784343</v>
      </c>
      <c r="V159" s="103">
        <v>0.21761605095656175</v>
      </c>
      <c r="W159" s="104">
        <v>2.1334906956525664E-3</v>
      </c>
      <c r="X159" s="110"/>
      <c r="Y159" s="111">
        <v>100</v>
      </c>
      <c r="Z159" s="111">
        <v>0</v>
      </c>
      <c r="AA159" s="111">
        <v>0</v>
      </c>
      <c r="AB159" s="111">
        <v>0</v>
      </c>
      <c r="AC159" s="111">
        <v>0</v>
      </c>
      <c r="AD159" s="107">
        <v>0.5</v>
      </c>
      <c r="AE159" s="149">
        <v>99.5</v>
      </c>
      <c r="AF159" s="142">
        <v>68</v>
      </c>
      <c r="AG159" s="145">
        <v>61.88</v>
      </c>
      <c r="AH159" s="145">
        <v>14.28</v>
      </c>
      <c r="AI159" s="145">
        <v>0.14000000000000001</v>
      </c>
      <c r="AJ159" s="160"/>
      <c r="AK159" s="160"/>
      <c r="AL159" s="160"/>
      <c r="AM159" s="160"/>
      <c r="AN159" s="160"/>
      <c r="AO159" s="160"/>
      <c r="AP159" s="160"/>
      <c r="AQ159" s="160"/>
    </row>
    <row r="160" spans="1:43" ht="14.15" customHeight="1">
      <c r="A160" s="195"/>
      <c r="B160" s="56" t="s">
        <v>223</v>
      </c>
      <c r="C160" s="57"/>
      <c r="D160" s="192">
        <v>0</v>
      </c>
      <c r="E160" s="193"/>
      <c r="F160" s="54">
        <v>7</v>
      </c>
      <c r="G160" s="58">
        <v>7</v>
      </c>
      <c r="H160" s="54">
        <v>0</v>
      </c>
      <c r="I160" s="58">
        <v>7</v>
      </c>
      <c r="J160" s="58">
        <v>0</v>
      </c>
      <c r="K160" s="58">
        <v>0</v>
      </c>
      <c r="L160" s="58">
        <v>0</v>
      </c>
      <c r="M160" s="58">
        <v>0</v>
      </c>
      <c r="N160" s="58">
        <v>7.0000000000000007E-2</v>
      </c>
      <c r="O160" s="58"/>
      <c r="P160" s="54">
        <v>7.0000000000000007E-2</v>
      </c>
      <c r="Q160" s="54">
        <v>0</v>
      </c>
      <c r="R160" s="54">
        <v>6.93</v>
      </c>
      <c r="S160" s="108">
        <v>7.1214238737257476E-2</v>
      </c>
      <c r="T160" s="108">
        <v>0.1951075033897465</v>
      </c>
      <c r="U160" s="52">
        <v>5.9658996848999744E-2</v>
      </c>
      <c r="V160" s="103">
        <v>5.4522791822264657E-3</v>
      </c>
      <c r="W160" s="104">
        <v>1.5013522385840992E-3</v>
      </c>
      <c r="X160" s="110"/>
      <c r="Y160" s="111">
        <v>100</v>
      </c>
      <c r="Z160" s="111">
        <v>0</v>
      </c>
      <c r="AA160" s="111">
        <v>0</v>
      </c>
      <c r="AB160" s="111">
        <v>0</v>
      </c>
      <c r="AC160" s="111"/>
      <c r="AD160" s="107">
        <v>1</v>
      </c>
      <c r="AE160" s="149">
        <v>99</v>
      </c>
      <c r="AF160" s="142">
        <v>45</v>
      </c>
      <c r="AG160" s="145">
        <v>67.95</v>
      </c>
      <c r="AH160" s="145">
        <v>6.21</v>
      </c>
      <c r="AI160" s="145">
        <v>1.71</v>
      </c>
      <c r="AJ160" s="160"/>
      <c r="AK160" s="160"/>
      <c r="AL160" s="160"/>
      <c r="AM160" s="160"/>
      <c r="AN160" s="160"/>
      <c r="AO160" s="160"/>
      <c r="AP160" s="160"/>
      <c r="AQ160" s="160"/>
    </row>
    <row r="161" spans="1:43" ht="14.15" customHeight="1">
      <c r="A161" s="55"/>
      <c r="B161" s="56" t="s">
        <v>224</v>
      </c>
      <c r="C161" s="57"/>
      <c r="D161" s="192">
        <v>0</v>
      </c>
      <c r="E161" s="193"/>
      <c r="F161" s="54">
        <v>0</v>
      </c>
      <c r="G161" s="58">
        <v>0</v>
      </c>
      <c r="H161" s="54">
        <v>0</v>
      </c>
      <c r="I161" s="58">
        <v>0</v>
      </c>
      <c r="J161" s="58">
        <v>0</v>
      </c>
      <c r="K161" s="58">
        <v>0</v>
      </c>
      <c r="L161" s="58">
        <v>0</v>
      </c>
      <c r="M161" s="58">
        <v>0</v>
      </c>
      <c r="N161" s="58">
        <v>0</v>
      </c>
      <c r="O161" s="58"/>
      <c r="P161" s="54">
        <v>0</v>
      </c>
      <c r="Q161" s="54">
        <v>0</v>
      </c>
      <c r="R161" s="54">
        <v>0</v>
      </c>
      <c r="S161" s="108">
        <v>0</v>
      </c>
      <c r="T161" s="108">
        <v>0</v>
      </c>
      <c r="U161" s="52">
        <v>0</v>
      </c>
      <c r="V161" s="103">
        <v>0</v>
      </c>
      <c r="W161" s="104">
        <v>0</v>
      </c>
      <c r="X161" s="110"/>
      <c r="Y161" s="111">
        <v>100</v>
      </c>
      <c r="Z161" s="111">
        <v>0</v>
      </c>
      <c r="AA161" s="111">
        <v>0</v>
      </c>
      <c r="AB161" s="111">
        <v>0</v>
      </c>
      <c r="AC161" s="111">
        <v>0</v>
      </c>
      <c r="AD161" s="107">
        <v>1</v>
      </c>
      <c r="AE161" s="149">
        <v>99</v>
      </c>
      <c r="AF161" s="142">
        <v>20</v>
      </c>
      <c r="AG161" s="145">
        <v>101</v>
      </c>
      <c r="AH161" s="145">
        <v>14.4</v>
      </c>
      <c r="AI161" s="145">
        <v>2.6</v>
      </c>
      <c r="AJ161" s="160"/>
      <c r="AK161" s="160"/>
      <c r="AL161" s="160"/>
      <c r="AM161" s="160"/>
      <c r="AN161" s="160"/>
      <c r="AO161" s="160"/>
      <c r="AP161" s="160"/>
      <c r="AQ161" s="160"/>
    </row>
    <row r="162" spans="1:43" ht="21.5">
      <c r="A162" s="50"/>
      <c r="B162" s="196" t="s">
        <v>225</v>
      </c>
      <c r="C162" s="52"/>
      <c r="D162" s="192">
        <v>12.6</v>
      </c>
      <c r="E162" s="189"/>
      <c r="F162" s="54">
        <v>0</v>
      </c>
      <c r="G162" s="54">
        <v>12.6</v>
      </c>
      <c r="H162" s="54">
        <v>0</v>
      </c>
      <c r="I162" s="54">
        <v>12.6</v>
      </c>
      <c r="J162" s="54">
        <v>0</v>
      </c>
      <c r="K162" s="54">
        <v>0</v>
      </c>
      <c r="L162" s="54">
        <v>0</v>
      </c>
      <c r="M162" s="58">
        <v>0</v>
      </c>
      <c r="N162" s="54">
        <v>0.126</v>
      </c>
      <c r="O162" s="54"/>
      <c r="P162" s="54">
        <v>0.126</v>
      </c>
      <c r="Q162" s="54">
        <v>0</v>
      </c>
      <c r="R162" s="54">
        <v>12.474</v>
      </c>
      <c r="S162" s="103">
        <v>0.12818562972706346</v>
      </c>
      <c r="T162" s="103">
        <v>0.35119350610154371</v>
      </c>
      <c r="U162" s="52">
        <v>0.26339512957615779</v>
      </c>
      <c r="V162" s="103">
        <v>5.654215448234854E-2</v>
      </c>
      <c r="W162" s="104">
        <v>2.4583545427108058E-3</v>
      </c>
      <c r="X162" s="105"/>
      <c r="Y162" s="106">
        <v>100</v>
      </c>
      <c r="Z162" s="106">
        <v>0</v>
      </c>
      <c r="AA162" s="106">
        <v>0</v>
      </c>
      <c r="AB162" s="106">
        <v>0</v>
      </c>
      <c r="AC162" s="112"/>
      <c r="AD162" s="107">
        <v>1</v>
      </c>
      <c r="AE162" s="146">
        <v>99</v>
      </c>
      <c r="AF162" s="142">
        <v>100</v>
      </c>
      <c r="AG162" s="145">
        <v>75</v>
      </c>
      <c r="AH162" s="145">
        <v>16.100000000000001</v>
      </c>
      <c r="AI162" s="145">
        <v>0.7</v>
      </c>
      <c r="AJ162" s="160"/>
      <c r="AK162" s="160"/>
      <c r="AL162" s="160"/>
      <c r="AM162" s="160"/>
      <c r="AN162" s="160"/>
      <c r="AO162" s="160"/>
      <c r="AP162" s="160"/>
      <c r="AQ162" s="160"/>
    </row>
    <row r="163" spans="1:43" ht="14.15" customHeight="1">
      <c r="A163" s="172"/>
      <c r="B163" s="197" t="s">
        <v>226</v>
      </c>
      <c r="C163" s="67"/>
      <c r="D163" s="192">
        <v>0</v>
      </c>
      <c r="E163" s="58"/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68"/>
      <c r="M163" s="58">
        <v>0</v>
      </c>
      <c r="N163" s="68">
        <v>0</v>
      </c>
      <c r="O163" s="68"/>
      <c r="P163" s="54">
        <v>0</v>
      </c>
      <c r="Q163" s="54">
        <v>0</v>
      </c>
      <c r="R163" s="54">
        <v>0</v>
      </c>
      <c r="S163" s="123">
        <v>0</v>
      </c>
      <c r="T163" s="123">
        <v>0</v>
      </c>
      <c r="U163" s="210">
        <v>0</v>
      </c>
      <c r="V163" s="211">
        <v>0</v>
      </c>
      <c r="W163" s="212">
        <v>0</v>
      </c>
      <c r="X163" s="125"/>
      <c r="Y163" s="126">
        <v>100</v>
      </c>
      <c r="Z163" s="126"/>
      <c r="AA163" s="126"/>
      <c r="AB163" s="126"/>
      <c r="AC163" s="112"/>
      <c r="AD163" s="107">
        <v>1</v>
      </c>
      <c r="AE163" s="146">
        <v>99</v>
      </c>
      <c r="AF163" s="142">
        <v>100</v>
      </c>
      <c r="AG163" s="145">
        <v>41</v>
      </c>
      <c r="AH163" s="145">
        <v>1.4</v>
      </c>
      <c r="AI163" s="145">
        <v>0.3</v>
      </c>
      <c r="AJ163" s="160"/>
      <c r="AK163" s="160"/>
      <c r="AL163" s="160"/>
      <c r="AM163" s="160"/>
      <c r="AN163" s="160"/>
      <c r="AO163" s="160"/>
      <c r="AP163" s="160"/>
      <c r="AQ163" s="160"/>
    </row>
    <row r="164" spans="1:43" ht="14.15" customHeight="1">
      <c r="A164" s="172"/>
      <c r="B164" s="197" t="s">
        <v>26</v>
      </c>
      <c r="C164" s="67"/>
      <c r="D164" s="192">
        <v>139.4</v>
      </c>
      <c r="E164" s="58"/>
      <c r="F164" s="54">
        <v>0</v>
      </c>
      <c r="G164" s="54">
        <v>139.4</v>
      </c>
      <c r="H164" s="54">
        <v>30</v>
      </c>
      <c r="I164" s="54">
        <v>109.4</v>
      </c>
      <c r="J164" s="54">
        <v>0</v>
      </c>
      <c r="K164" s="54">
        <v>0</v>
      </c>
      <c r="L164" s="68"/>
      <c r="M164" s="58">
        <v>0</v>
      </c>
      <c r="N164" s="68">
        <v>1.0940000000000001</v>
      </c>
      <c r="O164" s="68"/>
      <c r="P164" s="54">
        <v>1.0940000000000001</v>
      </c>
      <c r="Q164" s="54">
        <v>0</v>
      </c>
      <c r="R164" s="54">
        <v>108.30600000000001</v>
      </c>
      <c r="S164" s="123">
        <v>1.112976816836567</v>
      </c>
      <c r="T164" s="123">
        <v>3.0492515529768958</v>
      </c>
      <c r="U164" s="210">
        <v>2.4394012423815168</v>
      </c>
      <c r="V164" s="211">
        <v>0.55191453108881816</v>
      </c>
      <c r="W164" s="212">
        <v>2.7443263976792063E-2</v>
      </c>
      <c r="X164" s="125"/>
      <c r="Y164" s="126">
        <v>100</v>
      </c>
      <c r="Z164" s="126"/>
      <c r="AA164" s="126"/>
      <c r="AB164" s="126"/>
      <c r="AC164" s="112"/>
      <c r="AD164" s="107">
        <v>1</v>
      </c>
      <c r="AE164" s="146">
        <v>99</v>
      </c>
      <c r="AF164" s="142">
        <v>100</v>
      </c>
      <c r="AG164" s="145">
        <v>80</v>
      </c>
      <c r="AH164" s="145">
        <v>18.100000000000001</v>
      </c>
      <c r="AI164" s="145">
        <v>0.9</v>
      </c>
      <c r="AJ164" s="160"/>
      <c r="AK164" s="160"/>
      <c r="AL164" s="160"/>
      <c r="AM164" s="160"/>
      <c r="AN164" s="160"/>
      <c r="AO164" s="160"/>
      <c r="AP164" s="160"/>
      <c r="AQ164" s="160"/>
    </row>
    <row r="165" spans="1:43" ht="14.15" customHeight="1">
      <c r="A165" s="172"/>
      <c r="B165" s="197" t="s">
        <v>27</v>
      </c>
      <c r="C165" s="67"/>
      <c r="D165" s="192">
        <v>26.1</v>
      </c>
      <c r="E165" s="58"/>
      <c r="F165" s="54">
        <v>0</v>
      </c>
      <c r="G165" s="54">
        <v>26.1</v>
      </c>
      <c r="H165" s="54">
        <v>10</v>
      </c>
      <c r="I165" s="54">
        <v>16.100000000000001</v>
      </c>
      <c r="J165" s="54">
        <v>0</v>
      </c>
      <c r="K165" s="54">
        <v>0</v>
      </c>
      <c r="L165" s="68"/>
      <c r="M165" s="58">
        <v>0</v>
      </c>
      <c r="N165" s="68">
        <v>0.161</v>
      </c>
      <c r="O165" s="68"/>
      <c r="P165" s="54">
        <v>0.161</v>
      </c>
      <c r="Q165" s="54">
        <v>0</v>
      </c>
      <c r="R165" s="54">
        <v>15.939000000000002</v>
      </c>
      <c r="S165" s="123">
        <v>0.16379274909569222</v>
      </c>
      <c r="T165" s="123">
        <v>0.448747257796417</v>
      </c>
      <c r="U165" s="210">
        <v>0.35002286108120523</v>
      </c>
      <c r="V165" s="211">
        <v>6.5068352380480463E-2</v>
      </c>
      <c r="W165" s="212">
        <v>2.6924835467785017E-3</v>
      </c>
      <c r="X165" s="125"/>
      <c r="Y165" s="126">
        <v>100</v>
      </c>
      <c r="Z165" s="126"/>
      <c r="AA165" s="126"/>
      <c r="AB165" s="126"/>
      <c r="AC165" s="112"/>
      <c r="AD165" s="107">
        <v>1</v>
      </c>
      <c r="AE165" s="146">
        <v>99</v>
      </c>
      <c r="AF165" s="142">
        <v>100</v>
      </c>
      <c r="AG165" s="145">
        <v>78</v>
      </c>
      <c r="AH165" s="145">
        <v>14.5</v>
      </c>
      <c r="AI165" s="145">
        <v>0.6</v>
      </c>
      <c r="AJ165" s="160"/>
      <c r="AK165" s="160"/>
      <c r="AL165" s="160"/>
      <c r="AM165" s="160"/>
      <c r="AN165" s="160"/>
      <c r="AO165" s="160"/>
      <c r="AP165" s="160"/>
      <c r="AQ165" s="160"/>
    </row>
    <row r="166" spans="1:43" ht="14.15" customHeight="1">
      <c r="A166" s="172"/>
      <c r="B166" s="197" t="s">
        <v>28</v>
      </c>
      <c r="C166" s="67"/>
      <c r="D166" s="192">
        <v>19</v>
      </c>
      <c r="E166" s="58"/>
      <c r="F166" s="54">
        <v>0</v>
      </c>
      <c r="G166" s="54">
        <v>19</v>
      </c>
      <c r="H166" s="54">
        <v>0</v>
      </c>
      <c r="I166" s="54">
        <v>19</v>
      </c>
      <c r="J166" s="54">
        <v>0</v>
      </c>
      <c r="K166" s="54">
        <v>0</v>
      </c>
      <c r="L166" s="68"/>
      <c r="M166" s="58">
        <v>0</v>
      </c>
      <c r="N166" s="68">
        <v>0.19</v>
      </c>
      <c r="O166" s="68"/>
      <c r="P166" s="54">
        <v>0.19</v>
      </c>
      <c r="Q166" s="54">
        <v>0</v>
      </c>
      <c r="R166" s="54">
        <v>18.809999999999999</v>
      </c>
      <c r="S166" s="123">
        <v>0.19329579085827028</v>
      </c>
      <c r="T166" s="123">
        <v>0.52957750920074054</v>
      </c>
      <c r="U166" s="210">
        <v>0.57194370993679977</v>
      </c>
      <c r="V166" s="211">
        <v>0.11809578455176514</v>
      </c>
      <c r="W166" s="212">
        <v>6.354930110408886E-3</v>
      </c>
      <c r="X166" s="125"/>
      <c r="Y166" s="126">
        <v>100</v>
      </c>
      <c r="Z166" s="126"/>
      <c r="AA166" s="126"/>
      <c r="AB166" s="126"/>
      <c r="AC166" s="112"/>
      <c r="AD166" s="107">
        <v>1</v>
      </c>
      <c r="AE166" s="146">
        <v>99</v>
      </c>
      <c r="AF166" s="142">
        <v>100</v>
      </c>
      <c r="AG166" s="145">
        <v>108</v>
      </c>
      <c r="AH166" s="145">
        <v>22.3</v>
      </c>
      <c r="AI166" s="145">
        <v>1.2</v>
      </c>
      <c r="AJ166" s="160"/>
      <c r="AK166" s="160"/>
      <c r="AL166" s="160"/>
      <c r="AM166" s="160"/>
      <c r="AN166" s="160"/>
      <c r="AO166" s="160"/>
      <c r="AP166" s="160"/>
      <c r="AQ166" s="160"/>
    </row>
    <row r="167" spans="1:43" ht="14.15" customHeight="1">
      <c r="A167" s="172"/>
      <c r="B167" s="197" t="s">
        <v>29</v>
      </c>
      <c r="C167" s="67"/>
      <c r="D167" s="192">
        <v>281</v>
      </c>
      <c r="E167" s="58"/>
      <c r="F167" s="54">
        <v>0</v>
      </c>
      <c r="G167" s="54">
        <v>281</v>
      </c>
      <c r="H167" s="54">
        <v>30</v>
      </c>
      <c r="I167" s="54">
        <v>251</v>
      </c>
      <c r="J167" s="54">
        <v>0</v>
      </c>
      <c r="K167" s="54">
        <v>0</v>
      </c>
      <c r="L167" s="68"/>
      <c r="M167" s="58">
        <v>0</v>
      </c>
      <c r="N167" s="68">
        <v>2.5099999999999998</v>
      </c>
      <c r="O167" s="68"/>
      <c r="P167" s="54">
        <v>2.5099999999999998</v>
      </c>
      <c r="Q167" s="54">
        <v>0</v>
      </c>
      <c r="R167" s="54">
        <v>248.49</v>
      </c>
      <c r="S167" s="123">
        <v>2.5535391318645186</v>
      </c>
      <c r="T167" s="123">
        <v>6.9959976215466257</v>
      </c>
      <c r="U167" s="210">
        <v>6.9959976215466266</v>
      </c>
      <c r="V167" s="211">
        <v>1.3152475528507659</v>
      </c>
      <c r="W167" s="212">
        <v>0.1539119476740258</v>
      </c>
      <c r="X167" s="125"/>
      <c r="Y167" s="126">
        <v>100</v>
      </c>
      <c r="Z167" s="126"/>
      <c r="AA167" s="126"/>
      <c r="AB167" s="126"/>
      <c r="AC167" s="112"/>
      <c r="AD167" s="107">
        <v>1</v>
      </c>
      <c r="AE167" s="146">
        <v>99</v>
      </c>
      <c r="AF167" s="142">
        <v>100</v>
      </c>
      <c r="AG167" s="145">
        <v>100</v>
      </c>
      <c r="AH167" s="145">
        <v>18.8</v>
      </c>
      <c r="AI167" s="145">
        <v>2.2000000000000002</v>
      </c>
      <c r="AJ167" s="160"/>
      <c r="AK167" s="160"/>
      <c r="AL167" s="160"/>
      <c r="AM167" s="160"/>
      <c r="AN167" s="160"/>
      <c r="AO167" s="160"/>
      <c r="AP167" s="160"/>
      <c r="AQ167" s="160"/>
    </row>
    <row r="168" spans="1:43" ht="14.15" customHeight="1">
      <c r="A168" s="172"/>
      <c r="B168" s="197" t="s">
        <v>30</v>
      </c>
      <c r="C168" s="67"/>
      <c r="D168" s="192">
        <v>0</v>
      </c>
      <c r="E168" s="58"/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68"/>
      <c r="M168" s="58">
        <v>0</v>
      </c>
      <c r="N168" s="68">
        <v>0</v>
      </c>
      <c r="O168" s="68"/>
      <c r="P168" s="54">
        <v>0</v>
      </c>
      <c r="Q168" s="54">
        <v>0</v>
      </c>
      <c r="R168" s="54">
        <v>0</v>
      </c>
      <c r="S168" s="123">
        <v>0</v>
      </c>
      <c r="T168" s="123">
        <v>0</v>
      </c>
      <c r="U168" s="210">
        <v>0</v>
      </c>
      <c r="V168" s="211">
        <v>0</v>
      </c>
      <c r="W168" s="212">
        <v>0</v>
      </c>
      <c r="X168" s="125"/>
      <c r="Y168" s="126">
        <v>100</v>
      </c>
      <c r="Z168" s="126"/>
      <c r="AA168" s="126"/>
      <c r="AB168" s="126"/>
      <c r="AC168" s="112"/>
      <c r="AD168" s="107">
        <v>1</v>
      </c>
      <c r="AE168" s="146">
        <v>99</v>
      </c>
      <c r="AF168" s="142">
        <v>100</v>
      </c>
      <c r="AG168" s="145">
        <v>80</v>
      </c>
      <c r="AH168" s="145">
        <v>16.2</v>
      </c>
      <c r="AI168" s="145">
        <v>0.5</v>
      </c>
      <c r="AJ168" s="160"/>
      <c r="AK168" s="160"/>
      <c r="AL168" s="160"/>
      <c r="AM168" s="160"/>
      <c r="AN168" s="160"/>
      <c r="AO168" s="160"/>
      <c r="AP168" s="160"/>
      <c r="AQ168" s="160"/>
    </row>
    <row r="169" spans="1:43" ht="14.15" customHeight="1">
      <c r="A169" s="172"/>
      <c r="B169" s="197" t="s">
        <v>31</v>
      </c>
      <c r="C169" s="67"/>
      <c r="D169" s="192">
        <v>0</v>
      </c>
      <c r="E169" s="58"/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68"/>
      <c r="M169" s="58">
        <v>0</v>
      </c>
      <c r="N169" s="68">
        <v>0</v>
      </c>
      <c r="O169" s="68"/>
      <c r="P169" s="54">
        <v>0</v>
      </c>
      <c r="Q169" s="54">
        <v>0</v>
      </c>
      <c r="R169" s="54">
        <v>0</v>
      </c>
      <c r="S169" s="123">
        <v>0</v>
      </c>
      <c r="T169" s="123">
        <v>0</v>
      </c>
      <c r="U169" s="210">
        <v>0</v>
      </c>
      <c r="V169" s="211">
        <v>0</v>
      </c>
      <c r="W169" s="212">
        <v>0</v>
      </c>
      <c r="X169" s="125"/>
      <c r="Y169" s="126">
        <v>100</v>
      </c>
      <c r="Z169" s="126"/>
      <c r="AA169" s="126"/>
      <c r="AB169" s="126"/>
      <c r="AC169" s="112"/>
      <c r="AD169" s="107">
        <v>1</v>
      </c>
      <c r="AE169" s="146">
        <v>99</v>
      </c>
      <c r="AF169" s="142">
        <v>100</v>
      </c>
      <c r="AG169" s="145">
        <v>89</v>
      </c>
      <c r="AH169" s="145">
        <v>18.7</v>
      </c>
      <c r="AI169" s="145">
        <v>1</v>
      </c>
      <c r="AJ169" s="160"/>
      <c r="AK169" s="160"/>
      <c r="AL169" s="160"/>
      <c r="AM169" s="160"/>
      <c r="AN169" s="160"/>
      <c r="AO169" s="160"/>
      <c r="AP169" s="160"/>
      <c r="AQ169" s="160"/>
    </row>
    <row r="170" spans="1:43" s="255" customFormat="1">
      <c r="A170" s="55"/>
      <c r="B170" s="257" t="s">
        <v>304</v>
      </c>
      <c r="C170" s="268"/>
      <c r="D170" s="192">
        <v>0</v>
      </c>
      <c r="E170" s="262"/>
      <c r="F170" s="194">
        <v>0</v>
      </c>
      <c r="G170" s="54">
        <v>0</v>
      </c>
      <c r="H170" s="194">
        <v>0</v>
      </c>
      <c r="I170" s="54">
        <v>0</v>
      </c>
      <c r="J170" s="54">
        <v>0</v>
      </c>
      <c r="K170" s="54">
        <v>0</v>
      </c>
      <c r="L170" s="68"/>
      <c r="M170" s="58">
        <v>0</v>
      </c>
      <c r="N170" s="68">
        <v>0</v>
      </c>
      <c r="O170" s="68"/>
      <c r="P170" s="54">
        <v>0</v>
      </c>
      <c r="Q170" s="54">
        <v>0</v>
      </c>
      <c r="R170" s="54">
        <v>0</v>
      </c>
      <c r="S170" s="123">
        <v>0</v>
      </c>
      <c r="T170" s="123">
        <v>0</v>
      </c>
      <c r="U170" s="210">
        <v>0</v>
      </c>
      <c r="V170" s="211">
        <v>0</v>
      </c>
      <c r="W170" s="212">
        <v>0</v>
      </c>
      <c r="Y170" s="126">
        <v>100</v>
      </c>
      <c r="AD170" s="147">
        <v>2.61</v>
      </c>
      <c r="AE170" s="146">
        <v>97.39</v>
      </c>
      <c r="AF170" s="255">
        <v>89</v>
      </c>
      <c r="AG170" s="255">
        <v>97</v>
      </c>
      <c r="AH170" s="255">
        <v>17.899999999999999</v>
      </c>
      <c r="AI170" s="255">
        <v>2</v>
      </c>
    </row>
    <row r="171" spans="1:43" s="255" customFormat="1">
      <c r="A171" s="55"/>
      <c r="B171" s="257" t="s">
        <v>305</v>
      </c>
      <c r="C171" s="268"/>
      <c r="D171" s="192">
        <v>0</v>
      </c>
      <c r="E171" s="262"/>
      <c r="F171" s="194">
        <v>0</v>
      </c>
      <c r="G171" s="54">
        <v>0</v>
      </c>
      <c r="H171" s="194">
        <v>0</v>
      </c>
      <c r="I171" s="54">
        <v>0</v>
      </c>
      <c r="J171" s="54">
        <v>0</v>
      </c>
      <c r="K171" s="54">
        <v>0</v>
      </c>
      <c r="L171" s="68"/>
      <c r="M171" s="58">
        <v>0</v>
      </c>
      <c r="N171" s="68">
        <v>0</v>
      </c>
      <c r="O171" s="68"/>
      <c r="P171" s="54">
        <v>0</v>
      </c>
      <c r="Q171" s="54">
        <v>0</v>
      </c>
      <c r="R171" s="54">
        <v>0</v>
      </c>
      <c r="S171" s="123">
        <v>0</v>
      </c>
      <c r="T171" s="123">
        <v>0</v>
      </c>
      <c r="U171" s="210">
        <v>0</v>
      </c>
      <c r="V171" s="211">
        <v>0</v>
      </c>
      <c r="W171" s="212">
        <v>0</v>
      </c>
      <c r="Y171" s="126">
        <v>100</v>
      </c>
      <c r="AD171" s="107">
        <v>1.55</v>
      </c>
      <c r="AE171" s="146">
        <v>98.45</v>
      </c>
      <c r="AF171" s="255">
        <v>49</v>
      </c>
      <c r="AG171" s="255">
        <v>82</v>
      </c>
      <c r="AH171" s="255">
        <v>18</v>
      </c>
      <c r="AI171" s="255">
        <v>1</v>
      </c>
    </row>
    <row r="172" spans="1:43" s="255" customFormat="1">
      <c r="A172" s="55"/>
      <c r="B172" s="257" t="s">
        <v>306</v>
      </c>
      <c r="C172" s="268"/>
      <c r="D172" s="192">
        <v>291.2</v>
      </c>
      <c r="E172" s="262"/>
      <c r="F172" s="194">
        <v>0</v>
      </c>
      <c r="G172" s="54">
        <v>291.2</v>
      </c>
      <c r="H172" s="194">
        <v>25</v>
      </c>
      <c r="I172" s="54">
        <v>266.2</v>
      </c>
      <c r="J172" s="54">
        <v>0</v>
      </c>
      <c r="K172" s="54">
        <v>0</v>
      </c>
      <c r="L172" s="68"/>
      <c r="M172" s="58">
        <v>0</v>
      </c>
      <c r="N172" s="68">
        <v>2.6619999999999999</v>
      </c>
      <c r="O172" s="68"/>
      <c r="P172" s="54">
        <v>2.6619999999999999</v>
      </c>
      <c r="Q172" s="54">
        <v>0</v>
      </c>
      <c r="R172" s="54">
        <v>263.53800000000001</v>
      </c>
      <c r="S172" s="123">
        <v>2.7081757645511346</v>
      </c>
      <c r="T172" s="123">
        <v>7.4196596289072181</v>
      </c>
      <c r="U172" s="210">
        <v>0</v>
      </c>
      <c r="V172" s="211">
        <v>0</v>
      </c>
      <c r="W172" s="212">
        <v>0</v>
      </c>
      <c r="Y172" s="126">
        <v>100</v>
      </c>
      <c r="AD172" s="107">
        <v>1</v>
      </c>
      <c r="AE172" s="146">
        <v>99</v>
      </c>
      <c r="AG172" s="255">
        <v>84</v>
      </c>
      <c r="AH172" s="255">
        <v>19.100000000000001</v>
      </c>
      <c r="AI172" s="255">
        <v>0.3</v>
      </c>
    </row>
    <row r="173" spans="1:43" s="255" customFormat="1">
      <c r="A173" s="55"/>
      <c r="B173" s="257" t="s">
        <v>307</v>
      </c>
      <c r="C173" s="268"/>
      <c r="D173" s="192">
        <v>0.5</v>
      </c>
      <c r="E173" s="262"/>
      <c r="F173" s="194">
        <v>0</v>
      </c>
      <c r="G173" s="54">
        <v>0.5</v>
      </c>
      <c r="H173" s="194">
        <v>0</v>
      </c>
      <c r="I173" s="54">
        <v>0.5</v>
      </c>
      <c r="J173" s="54">
        <v>0</v>
      </c>
      <c r="K173" s="54">
        <v>0</v>
      </c>
      <c r="L173" s="68"/>
      <c r="M173" s="58">
        <v>0</v>
      </c>
      <c r="N173" s="68">
        <v>5.0000000000000001E-3</v>
      </c>
      <c r="O173" s="68"/>
      <c r="P173" s="54">
        <v>5.0000000000000001E-3</v>
      </c>
      <c r="Q173" s="54">
        <v>0</v>
      </c>
      <c r="R173" s="54">
        <v>0.495</v>
      </c>
      <c r="S173" s="123">
        <v>5.0867313383755348E-3</v>
      </c>
      <c r="T173" s="123">
        <v>1.3936250242124753E-2</v>
      </c>
      <c r="U173" s="210">
        <v>7.9506307631321705E-3</v>
      </c>
      <c r="V173" s="211">
        <v>1.6582744163104244E-3</v>
      </c>
      <c r="W173" s="212">
        <v>9.08643515786534E-5</v>
      </c>
      <c r="Y173" s="126">
        <v>100</v>
      </c>
      <c r="AD173" s="107">
        <v>1</v>
      </c>
      <c r="AE173" s="146">
        <v>99</v>
      </c>
      <c r="AF173" s="255">
        <v>81.5</v>
      </c>
      <c r="AG173" s="255">
        <v>70</v>
      </c>
      <c r="AH173" s="255">
        <v>14.6</v>
      </c>
      <c r="AI173" s="255">
        <v>0.8</v>
      </c>
    </row>
    <row r="174" spans="1:43" s="255" customFormat="1">
      <c r="A174" s="55"/>
      <c r="B174" s="257" t="s">
        <v>308</v>
      </c>
      <c r="C174" s="268"/>
      <c r="D174" s="192">
        <v>0</v>
      </c>
      <c r="E174" s="262"/>
      <c r="F174" s="194">
        <v>0</v>
      </c>
      <c r="G174" s="54">
        <v>0</v>
      </c>
      <c r="H174" s="194">
        <v>0</v>
      </c>
      <c r="I174" s="54">
        <v>0</v>
      </c>
      <c r="J174" s="54">
        <v>0</v>
      </c>
      <c r="K174" s="54">
        <v>0</v>
      </c>
      <c r="L174" s="68"/>
      <c r="M174" s="58">
        <v>0</v>
      </c>
      <c r="N174" s="68">
        <v>0</v>
      </c>
      <c r="O174" s="68"/>
      <c r="P174" s="54">
        <v>0</v>
      </c>
      <c r="Q174" s="54">
        <v>0</v>
      </c>
      <c r="R174" s="54">
        <v>0</v>
      </c>
      <c r="S174" s="123">
        <v>0</v>
      </c>
      <c r="T174" s="123">
        <v>0</v>
      </c>
      <c r="U174" s="210">
        <v>0</v>
      </c>
      <c r="V174" s="211">
        <v>0</v>
      </c>
      <c r="W174" s="212">
        <v>0</v>
      </c>
      <c r="Y174" s="126">
        <v>100</v>
      </c>
      <c r="AD174" s="107">
        <v>1</v>
      </c>
      <c r="AE174" s="146">
        <v>99</v>
      </c>
      <c r="AF174" s="255">
        <v>75</v>
      </c>
      <c r="AG174" s="255">
        <v>84</v>
      </c>
      <c r="AH174" s="255">
        <v>15.2</v>
      </c>
      <c r="AI174" s="255">
        <v>0.6</v>
      </c>
    </row>
    <row r="175" spans="1:43" ht="14.15" customHeight="1">
      <c r="A175" s="195"/>
      <c r="B175" s="56" t="s">
        <v>227</v>
      </c>
      <c r="C175" s="57"/>
      <c r="D175" s="192">
        <v>0</v>
      </c>
      <c r="E175" s="193"/>
      <c r="F175" s="54">
        <v>0</v>
      </c>
      <c r="G175" s="58">
        <v>0</v>
      </c>
      <c r="H175" s="54">
        <v>0</v>
      </c>
      <c r="I175" s="58">
        <v>0</v>
      </c>
      <c r="J175" s="58">
        <v>0</v>
      </c>
      <c r="K175" s="58">
        <v>0</v>
      </c>
      <c r="L175" s="58">
        <v>0</v>
      </c>
      <c r="M175" s="58">
        <v>0</v>
      </c>
      <c r="N175" s="58">
        <v>0</v>
      </c>
      <c r="O175" s="58"/>
      <c r="P175" s="54">
        <v>0</v>
      </c>
      <c r="Q175" s="54">
        <v>0</v>
      </c>
      <c r="R175" s="54">
        <v>0</v>
      </c>
      <c r="S175" s="108">
        <v>0</v>
      </c>
      <c r="T175" s="108">
        <v>0</v>
      </c>
      <c r="U175" s="52">
        <v>0</v>
      </c>
      <c r="V175" s="103">
        <v>0</v>
      </c>
      <c r="W175" s="104">
        <v>0</v>
      </c>
      <c r="X175" s="110"/>
      <c r="Y175" s="111">
        <v>100</v>
      </c>
      <c r="Z175" s="111">
        <v>0</v>
      </c>
      <c r="AA175" s="111">
        <v>0</v>
      </c>
      <c r="AB175" s="111">
        <v>0</v>
      </c>
      <c r="AC175" s="112"/>
      <c r="AD175" s="183">
        <v>0.5</v>
      </c>
      <c r="AE175" s="151">
        <v>99.5</v>
      </c>
      <c r="AF175" s="142">
        <v>75</v>
      </c>
      <c r="AG175" s="145">
        <v>55.22</v>
      </c>
      <c r="AH175" s="145">
        <v>10.86</v>
      </c>
      <c r="AI175" s="145">
        <v>0.83</v>
      </c>
      <c r="AJ175" s="160"/>
      <c r="AK175" s="160"/>
      <c r="AL175" s="160"/>
      <c r="AM175" s="160"/>
      <c r="AN175" s="160"/>
      <c r="AO175" s="160"/>
      <c r="AP175" s="160"/>
      <c r="AQ175" s="160"/>
    </row>
    <row r="176" spans="1:43" ht="14.15" customHeight="1">
      <c r="A176" s="198"/>
      <c r="B176" s="56"/>
      <c r="C176" s="57"/>
      <c r="D176" s="192"/>
      <c r="E176" s="193"/>
      <c r="F176" s="54">
        <v>0</v>
      </c>
      <c r="G176" s="58"/>
      <c r="H176" s="54">
        <v>0</v>
      </c>
      <c r="I176" s="58"/>
      <c r="J176" s="58"/>
      <c r="K176" s="58"/>
      <c r="L176" s="58"/>
      <c r="M176" s="57"/>
      <c r="N176" s="58"/>
      <c r="O176" s="58"/>
      <c r="P176" s="54"/>
      <c r="Q176" s="54">
        <v>0</v>
      </c>
      <c r="R176" s="54"/>
      <c r="S176" s="108"/>
      <c r="T176" s="108"/>
      <c r="U176" s="52"/>
      <c r="V176" s="103"/>
      <c r="W176" s="213"/>
      <c r="X176" s="110"/>
      <c r="Y176" s="111"/>
      <c r="Z176" s="111"/>
      <c r="AA176" s="111"/>
      <c r="AB176" s="111"/>
      <c r="AC176" s="127"/>
      <c r="AD176" s="183"/>
      <c r="AE176" s="151"/>
      <c r="AF176" s="142"/>
      <c r="AG176" s="145"/>
      <c r="AH176" s="145"/>
      <c r="AI176" s="145"/>
      <c r="AJ176" s="160"/>
      <c r="AK176" s="160"/>
      <c r="AL176" s="160"/>
      <c r="AM176" s="160"/>
      <c r="AN176" s="160"/>
      <c r="AO176" s="160"/>
      <c r="AP176" s="160"/>
      <c r="AQ176" s="160"/>
    </row>
    <row r="177" spans="1:43" s="30" customFormat="1" ht="14.15" customHeight="1" thickBot="1">
      <c r="A177" s="64" t="s">
        <v>32</v>
      </c>
      <c r="B177" s="63"/>
      <c r="C177" s="57"/>
      <c r="D177" s="57"/>
      <c r="E177" s="58"/>
      <c r="F177" s="54">
        <v>0</v>
      </c>
      <c r="G177" s="58"/>
      <c r="H177" s="54">
        <v>0</v>
      </c>
      <c r="I177" s="58"/>
      <c r="J177" s="58"/>
      <c r="K177" s="58"/>
      <c r="L177" s="58"/>
      <c r="M177" s="58"/>
      <c r="N177" s="58"/>
      <c r="O177" s="58"/>
      <c r="P177" s="54"/>
      <c r="Q177" s="54">
        <v>0</v>
      </c>
      <c r="R177" s="54"/>
      <c r="S177" s="108"/>
      <c r="T177" s="108"/>
      <c r="U177" s="116">
        <v>255.98343756536988</v>
      </c>
      <c r="V177" s="117">
        <v>6.5053016610336092E-2</v>
      </c>
      <c r="W177" s="117">
        <v>17.136076716968901</v>
      </c>
      <c r="X177" s="214"/>
      <c r="Y177" s="215"/>
      <c r="Z177" s="216"/>
      <c r="AA177" s="216"/>
      <c r="AB177" s="216"/>
      <c r="AC177" s="236"/>
      <c r="AD177" s="216"/>
      <c r="AE177" s="237"/>
      <c r="AF177" s="238"/>
      <c r="AG177" s="239"/>
      <c r="AH177" s="239"/>
      <c r="AI177" s="239"/>
      <c r="AJ177" s="243"/>
      <c r="AK177" s="243"/>
      <c r="AL177" s="243"/>
      <c r="AM177" s="243"/>
      <c r="AN177" s="243"/>
      <c r="AO177" s="243"/>
      <c r="AP177" s="243"/>
      <c r="AQ177" s="243"/>
    </row>
    <row r="178" spans="1:43" ht="14.15" customHeight="1">
      <c r="A178" s="62"/>
      <c r="B178" s="199" t="s">
        <v>33</v>
      </c>
      <c r="C178" s="57"/>
      <c r="D178" s="57"/>
      <c r="E178" s="58"/>
      <c r="F178" s="54">
        <v>0</v>
      </c>
      <c r="G178" s="58"/>
      <c r="H178" s="54">
        <v>0</v>
      </c>
      <c r="I178" s="58"/>
      <c r="J178" s="58"/>
      <c r="K178" s="58"/>
      <c r="L178" s="58"/>
      <c r="M178" s="58"/>
      <c r="N178" s="58"/>
      <c r="O178" s="58"/>
      <c r="P178" s="54"/>
      <c r="Q178" s="54">
        <v>0</v>
      </c>
      <c r="R178" s="54"/>
      <c r="S178" s="108"/>
      <c r="T178" s="108"/>
      <c r="U178" s="57"/>
      <c r="V178" s="108"/>
      <c r="W178" s="109"/>
      <c r="X178" s="110"/>
      <c r="Y178" s="111"/>
      <c r="Z178" s="112"/>
      <c r="AA178" s="112"/>
      <c r="AB178" s="112"/>
      <c r="AC178" s="106">
        <v>0</v>
      </c>
      <c r="AD178" s="112"/>
      <c r="AE178" s="149"/>
      <c r="AF178" s="142"/>
      <c r="AG178" s="145"/>
      <c r="AH178" s="145"/>
      <c r="AI178" s="145"/>
      <c r="AJ178" s="160"/>
      <c r="AK178" s="160"/>
      <c r="AL178" s="160"/>
      <c r="AM178" s="160"/>
      <c r="AN178" s="160"/>
      <c r="AO178" s="160"/>
      <c r="AP178" s="160"/>
      <c r="AQ178" s="160"/>
    </row>
    <row r="179" spans="1:43" ht="14.15" customHeight="1">
      <c r="A179" s="50"/>
      <c r="B179" s="51" t="s">
        <v>228</v>
      </c>
      <c r="C179" s="54">
        <v>61.544579999999996</v>
      </c>
      <c r="D179" s="54">
        <v>32.003181599999998</v>
      </c>
      <c r="E179" s="53"/>
      <c r="F179" s="54">
        <v>0</v>
      </c>
      <c r="G179" s="54">
        <v>32.003181599999998</v>
      </c>
      <c r="H179" s="54">
        <v>0</v>
      </c>
      <c r="I179" s="54">
        <v>32.003181599999998</v>
      </c>
      <c r="J179" s="54">
        <v>0</v>
      </c>
      <c r="K179" s="54">
        <v>0</v>
      </c>
      <c r="L179" s="54">
        <v>0</v>
      </c>
      <c r="M179" s="54">
        <v>0</v>
      </c>
      <c r="N179" s="54">
        <v>0</v>
      </c>
      <c r="O179" s="54"/>
      <c r="P179" s="54">
        <v>0</v>
      </c>
      <c r="Q179" s="54">
        <v>0</v>
      </c>
      <c r="R179" s="54">
        <v>32.003181599999998</v>
      </c>
      <c r="S179" s="103">
        <v>0.32887189246958232</v>
      </c>
      <c r="T179" s="103">
        <v>0.90101888347830772</v>
      </c>
      <c r="U179" s="52">
        <v>8.1271903289743346</v>
      </c>
      <c r="V179" s="103">
        <v>0</v>
      </c>
      <c r="W179" s="104">
        <v>0.90101888347830761</v>
      </c>
      <c r="X179" s="105"/>
      <c r="Y179" s="106">
        <v>100</v>
      </c>
      <c r="Z179" s="106">
        <v>0</v>
      </c>
      <c r="AA179" s="106">
        <v>0</v>
      </c>
      <c r="AB179" s="106">
        <v>0</v>
      </c>
      <c r="AC179" s="126"/>
      <c r="AD179" s="106">
        <v>0</v>
      </c>
      <c r="AE179" s="144">
        <v>100</v>
      </c>
      <c r="AF179" s="142">
        <v>100</v>
      </c>
      <c r="AG179" s="145">
        <v>902</v>
      </c>
      <c r="AH179" s="145">
        <v>0</v>
      </c>
      <c r="AI179" s="145">
        <v>100</v>
      </c>
      <c r="AJ179" s="160">
        <v>0</v>
      </c>
      <c r="AK179" s="160">
        <v>0</v>
      </c>
      <c r="AL179" s="160">
        <v>0</v>
      </c>
      <c r="AM179" s="160">
        <v>0</v>
      </c>
      <c r="AN179" s="160">
        <v>0</v>
      </c>
      <c r="AO179" s="160">
        <v>0</v>
      </c>
      <c r="AP179" s="160"/>
      <c r="AQ179" s="160"/>
    </row>
    <row r="180" spans="1:43" ht="14.15" customHeight="1">
      <c r="A180" s="50"/>
      <c r="B180" s="51" t="s">
        <v>229</v>
      </c>
      <c r="C180" s="54">
        <v>-2025.4621612791998</v>
      </c>
      <c r="D180" s="54">
        <v>-1215.2772967675198</v>
      </c>
      <c r="E180" s="53"/>
      <c r="F180" s="54">
        <v>1450</v>
      </c>
      <c r="G180" s="54">
        <v>234.72270323248017</v>
      </c>
      <c r="H180" s="54">
        <v>0</v>
      </c>
      <c r="I180" s="54">
        <v>234.72270323248017</v>
      </c>
      <c r="J180" s="54">
        <v>0</v>
      </c>
      <c r="K180" s="54">
        <v>0</v>
      </c>
      <c r="L180" s="54">
        <v>0</v>
      </c>
      <c r="M180" s="54">
        <v>0</v>
      </c>
      <c r="N180" s="54">
        <v>3.6616741704266906</v>
      </c>
      <c r="O180" s="54"/>
      <c r="P180" s="54">
        <v>3.6616741704266906</v>
      </c>
      <c r="Q180" s="54">
        <v>0</v>
      </c>
      <c r="R180" s="54">
        <v>231.06102906205348</v>
      </c>
      <c r="S180" s="103">
        <v>2.3744351062772675</v>
      </c>
      <c r="T180" s="103">
        <v>6.5053016610336094</v>
      </c>
      <c r="U180" s="52">
        <v>56.596124450992399</v>
      </c>
      <c r="V180" s="103">
        <v>6.5053016610336092E-2</v>
      </c>
      <c r="W180" s="104">
        <v>6.3751956278129374</v>
      </c>
      <c r="X180" s="105"/>
      <c r="Y180" s="106">
        <v>100</v>
      </c>
      <c r="Z180" s="106">
        <v>0</v>
      </c>
      <c r="AA180" s="106">
        <v>0</v>
      </c>
      <c r="AB180" s="106">
        <v>0</v>
      </c>
      <c r="AC180" s="106"/>
      <c r="AD180" s="107">
        <v>1.56</v>
      </c>
      <c r="AE180" s="146">
        <v>97.66</v>
      </c>
      <c r="AF180" s="142">
        <v>100</v>
      </c>
      <c r="AG180" s="145">
        <v>870</v>
      </c>
      <c r="AH180" s="145">
        <v>1</v>
      </c>
      <c r="AI180" s="145">
        <v>98</v>
      </c>
      <c r="AJ180" s="160">
        <v>0</v>
      </c>
      <c r="AK180" s="160">
        <v>0</v>
      </c>
      <c r="AL180" s="160">
        <v>0</v>
      </c>
      <c r="AM180" s="160">
        <v>3</v>
      </c>
      <c r="AN180" s="160">
        <v>0</v>
      </c>
      <c r="AO180" s="160">
        <v>0</v>
      </c>
      <c r="AP180" s="160"/>
      <c r="AQ180" s="160"/>
    </row>
    <row r="181" spans="1:43" ht="14.15" customHeight="1">
      <c r="A181" s="55"/>
      <c r="B181" s="56" t="s">
        <v>230</v>
      </c>
      <c r="C181" s="57"/>
      <c r="D181" s="57">
        <v>0</v>
      </c>
      <c r="E181" s="52"/>
      <c r="F181" s="54">
        <v>0</v>
      </c>
      <c r="G181" s="58">
        <v>0</v>
      </c>
      <c r="H181" s="54">
        <v>0</v>
      </c>
      <c r="I181" s="58">
        <v>0</v>
      </c>
      <c r="J181" s="58">
        <v>0</v>
      </c>
      <c r="K181" s="58">
        <v>0</v>
      </c>
      <c r="L181" s="79">
        <v>0</v>
      </c>
      <c r="M181" s="54">
        <v>0</v>
      </c>
      <c r="N181" s="58">
        <v>0</v>
      </c>
      <c r="O181" s="58"/>
      <c r="P181" s="54">
        <v>0</v>
      </c>
      <c r="Q181" s="54">
        <v>0</v>
      </c>
      <c r="R181" s="54">
        <v>0</v>
      </c>
      <c r="S181" s="108" t="s">
        <v>119</v>
      </c>
      <c r="T181" s="108" t="s">
        <v>119</v>
      </c>
      <c r="U181" s="57" t="s">
        <v>119</v>
      </c>
      <c r="V181" s="108" t="s">
        <v>119</v>
      </c>
      <c r="W181" s="109" t="s">
        <v>119</v>
      </c>
      <c r="X181" s="110"/>
      <c r="Y181" s="111">
        <v>100</v>
      </c>
      <c r="Z181" s="111">
        <v>0</v>
      </c>
      <c r="AA181" s="111">
        <v>0</v>
      </c>
      <c r="AB181" s="111"/>
      <c r="AC181" s="111"/>
      <c r="AD181" s="147">
        <v>2.61</v>
      </c>
      <c r="AE181" s="148"/>
      <c r="AF181" s="142">
        <v>100</v>
      </c>
      <c r="AG181" s="145" t="s">
        <v>120</v>
      </c>
      <c r="AH181" s="145" t="s">
        <v>120</v>
      </c>
      <c r="AI181" s="145" t="s">
        <v>120</v>
      </c>
      <c r="AJ181" s="160"/>
      <c r="AK181" s="160"/>
      <c r="AL181" s="160"/>
      <c r="AM181" s="160"/>
      <c r="AN181" s="160"/>
      <c r="AO181" s="160"/>
      <c r="AP181" s="160"/>
      <c r="AQ181" s="160"/>
    </row>
    <row r="182" spans="1:43" ht="14.15" customHeight="1">
      <c r="A182" s="50"/>
      <c r="B182" s="51" t="s">
        <v>231</v>
      </c>
      <c r="C182" s="54">
        <v>0</v>
      </c>
      <c r="D182" s="200">
        <v>0</v>
      </c>
      <c r="E182" s="53">
        <v>-15</v>
      </c>
      <c r="F182" s="54">
        <v>750</v>
      </c>
      <c r="G182" s="54">
        <v>765</v>
      </c>
      <c r="H182" s="54">
        <v>0</v>
      </c>
      <c r="I182" s="54">
        <v>765</v>
      </c>
      <c r="J182" s="54">
        <v>0</v>
      </c>
      <c r="K182" s="54">
        <v>0</v>
      </c>
      <c r="L182" s="54">
        <v>0</v>
      </c>
      <c r="M182" s="54">
        <v>0</v>
      </c>
      <c r="N182" s="54">
        <v>11.8575</v>
      </c>
      <c r="O182" s="54"/>
      <c r="P182" s="54">
        <v>11.8575</v>
      </c>
      <c r="Q182" s="54">
        <v>0</v>
      </c>
      <c r="R182" s="54">
        <v>753.14250000000004</v>
      </c>
      <c r="S182" s="103">
        <v>7.739461731338376</v>
      </c>
      <c r="T182" s="103">
        <v>21.204004743392812</v>
      </c>
      <c r="U182" s="52">
        <v>191.26012278540315</v>
      </c>
      <c r="V182" s="103">
        <v>0</v>
      </c>
      <c r="W182" s="104">
        <v>9.8598622056776577</v>
      </c>
      <c r="X182" s="105"/>
      <c r="Y182" s="106">
        <v>100</v>
      </c>
      <c r="Z182" s="106">
        <v>0</v>
      </c>
      <c r="AA182" s="106">
        <v>0</v>
      </c>
      <c r="AB182" s="106">
        <v>0</v>
      </c>
      <c r="AC182" s="111">
        <v>0</v>
      </c>
      <c r="AD182" s="107">
        <v>1.55</v>
      </c>
      <c r="AE182" s="146"/>
      <c r="AF182" s="142">
        <v>100</v>
      </c>
      <c r="AG182" s="145">
        <v>902</v>
      </c>
      <c r="AH182" s="145">
        <v>0</v>
      </c>
      <c r="AI182" s="145">
        <v>46.5</v>
      </c>
      <c r="AJ182" s="160">
        <v>60000</v>
      </c>
      <c r="AK182" s="160">
        <v>0</v>
      </c>
      <c r="AL182" s="160">
        <v>0</v>
      </c>
      <c r="AM182" s="160">
        <v>0</v>
      </c>
      <c r="AN182" s="160">
        <v>0</v>
      </c>
      <c r="AO182" s="160">
        <v>0</v>
      </c>
      <c r="AP182" s="160"/>
      <c r="AQ182" s="160"/>
    </row>
    <row r="183" spans="1:43" ht="14.15" customHeight="1">
      <c r="A183" s="50"/>
      <c r="B183" s="201" t="s">
        <v>34</v>
      </c>
      <c r="C183" s="54"/>
      <c r="D183" s="200">
        <v>0</v>
      </c>
      <c r="E183" s="53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4">
        <v>0</v>
      </c>
      <c r="M183" s="54">
        <v>0</v>
      </c>
      <c r="N183" s="54">
        <v>0</v>
      </c>
      <c r="O183" s="54"/>
      <c r="P183" s="54">
        <v>0</v>
      </c>
      <c r="Q183" s="54">
        <v>0</v>
      </c>
      <c r="R183" s="54">
        <v>0</v>
      </c>
      <c r="S183" s="103">
        <v>0</v>
      </c>
      <c r="T183" s="103">
        <v>0</v>
      </c>
      <c r="U183" s="52">
        <v>0</v>
      </c>
      <c r="V183" s="103">
        <v>0</v>
      </c>
      <c r="W183" s="104">
        <v>0</v>
      </c>
      <c r="X183" s="105"/>
      <c r="Y183" s="106"/>
      <c r="Z183" s="106"/>
      <c r="AA183" s="106"/>
      <c r="AB183" s="106"/>
      <c r="AC183" s="111"/>
      <c r="AD183" s="107"/>
      <c r="AE183" s="146"/>
      <c r="AF183" s="142">
        <v>100</v>
      </c>
      <c r="AG183" s="145">
        <v>883</v>
      </c>
      <c r="AH183" s="145">
        <v>0</v>
      </c>
      <c r="AI183" s="145">
        <v>99.9</v>
      </c>
      <c r="AJ183" s="160"/>
      <c r="AK183" s="160"/>
      <c r="AL183" s="160"/>
      <c r="AM183" s="160"/>
      <c r="AN183" s="160"/>
      <c r="AO183" s="160"/>
      <c r="AP183" s="160"/>
      <c r="AQ183" s="160"/>
    </row>
    <row r="184" spans="1:43" ht="14.15" customHeight="1">
      <c r="A184" s="50"/>
      <c r="B184" s="201" t="s">
        <v>35</v>
      </c>
      <c r="C184" s="54"/>
      <c r="D184" s="200">
        <v>0</v>
      </c>
      <c r="E184" s="53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4">
        <v>0</v>
      </c>
      <c r="M184" s="54">
        <v>0</v>
      </c>
      <c r="N184" s="54">
        <v>0</v>
      </c>
      <c r="O184" s="54"/>
      <c r="P184" s="54">
        <v>0</v>
      </c>
      <c r="Q184" s="54">
        <v>0</v>
      </c>
      <c r="R184" s="54">
        <v>0</v>
      </c>
      <c r="S184" s="103">
        <v>0</v>
      </c>
      <c r="T184" s="103">
        <v>0</v>
      </c>
      <c r="U184" s="52">
        <v>0</v>
      </c>
      <c r="V184" s="103">
        <v>0</v>
      </c>
      <c r="W184" s="104">
        <v>0</v>
      </c>
      <c r="X184" s="105"/>
      <c r="Y184" s="106"/>
      <c r="Z184" s="106"/>
      <c r="AA184" s="106"/>
      <c r="AB184" s="106"/>
      <c r="AC184" s="111"/>
      <c r="AD184" s="107"/>
      <c r="AE184" s="146"/>
      <c r="AF184" s="142">
        <v>100</v>
      </c>
      <c r="AG184" s="145">
        <v>884</v>
      </c>
      <c r="AH184" s="145">
        <v>0</v>
      </c>
      <c r="AI184" s="145">
        <v>100</v>
      </c>
      <c r="AJ184" s="160"/>
      <c r="AK184" s="160"/>
      <c r="AL184" s="160"/>
      <c r="AM184" s="160"/>
      <c r="AN184" s="160"/>
      <c r="AO184" s="160"/>
      <c r="AP184" s="160"/>
      <c r="AQ184" s="160"/>
    </row>
    <row r="185" spans="1:43" ht="14.15" customHeight="1">
      <c r="A185" s="50"/>
      <c r="B185" s="201" t="s">
        <v>36</v>
      </c>
      <c r="C185" s="54"/>
      <c r="D185" s="200">
        <v>0</v>
      </c>
      <c r="E185" s="53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4">
        <v>0</v>
      </c>
      <c r="M185" s="54">
        <v>0</v>
      </c>
      <c r="N185" s="54">
        <v>0</v>
      </c>
      <c r="O185" s="54"/>
      <c r="P185" s="54">
        <v>0</v>
      </c>
      <c r="Q185" s="54">
        <v>0</v>
      </c>
      <c r="R185" s="54">
        <v>0</v>
      </c>
      <c r="S185" s="103">
        <v>0</v>
      </c>
      <c r="T185" s="103">
        <v>0</v>
      </c>
      <c r="U185" s="52">
        <v>0</v>
      </c>
      <c r="V185" s="103">
        <v>0</v>
      </c>
      <c r="W185" s="104">
        <v>0</v>
      </c>
      <c r="X185" s="105"/>
      <c r="Y185" s="106"/>
      <c r="Z185" s="106"/>
      <c r="AA185" s="106"/>
      <c r="AB185" s="106"/>
      <c r="AC185" s="111"/>
      <c r="AD185" s="107"/>
      <c r="AE185" s="146"/>
      <c r="AF185" s="142">
        <v>100</v>
      </c>
      <c r="AG185" s="145">
        <v>881</v>
      </c>
      <c r="AH185" s="145">
        <v>0.2</v>
      </c>
      <c r="AI185" s="145">
        <v>99.7</v>
      </c>
      <c r="AJ185" s="160"/>
      <c r="AK185" s="160"/>
      <c r="AL185" s="160"/>
      <c r="AM185" s="160"/>
      <c r="AN185" s="160"/>
      <c r="AO185" s="160"/>
      <c r="AP185" s="160"/>
      <c r="AQ185" s="160"/>
    </row>
    <row r="186" spans="1:43" ht="14.15" customHeight="1">
      <c r="A186" s="50"/>
      <c r="B186" s="201" t="s">
        <v>37</v>
      </c>
      <c r="C186" s="54"/>
      <c r="D186" s="200">
        <v>0</v>
      </c>
      <c r="E186" s="53">
        <v>0</v>
      </c>
      <c r="F186" s="54">
        <v>0</v>
      </c>
      <c r="G186" s="54">
        <v>0</v>
      </c>
      <c r="H186" s="54">
        <v>0</v>
      </c>
      <c r="I186" s="54">
        <v>0</v>
      </c>
      <c r="J186" s="54">
        <v>0</v>
      </c>
      <c r="K186" s="54">
        <v>0</v>
      </c>
      <c r="L186" s="54">
        <v>0</v>
      </c>
      <c r="M186" s="54">
        <v>0</v>
      </c>
      <c r="N186" s="54">
        <v>0</v>
      </c>
      <c r="O186" s="54"/>
      <c r="P186" s="54">
        <v>0</v>
      </c>
      <c r="Q186" s="54">
        <v>0</v>
      </c>
      <c r="R186" s="54">
        <v>0</v>
      </c>
      <c r="S186" s="103">
        <v>0</v>
      </c>
      <c r="T186" s="103">
        <v>0</v>
      </c>
      <c r="U186" s="52">
        <v>0</v>
      </c>
      <c r="V186" s="103">
        <v>0</v>
      </c>
      <c r="W186" s="104">
        <v>0</v>
      </c>
      <c r="X186" s="105"/>
      <c r="Y186" s="106"/>
      <c r="Z186" s="106"/>
      <c r="AA186" s="106"/>
      <c r="AB186" s="106"/>
      <c r="AC186" s="111"/>
      <c r="AD186" s="107"/>
      <c r="AE186" s="146"/>
      <c r="AF186" s="142"/>
      <c r="AG186" s="145"/>
      <c r="AH186" s="145"/>
      <c r="AI186" s="145"/>
      <c r="AJ186" s="160"/>
      <c r="AK186" s="160"/>
      <c r="AL186" s="160"/>
      <c r="AM186" s="160"/>
      <c r="AN186" s="160"/>
      <c r="AO186" s="160"/>
      <c r="AP186" s="160"/>
      <c r="AQ186" s="160"/>
    </row>
    <row r="187" spans="1:43" ht="14.15" customHeight="1">
      <c r="A187" s="50"/>
      <c r="B187" s="202"/>
      <c r="C187" s="54"/>
      <c r="D187" s="200"/>
      <c r="E187" s="53"/>
      <c r="F187" s="54">
        <v>0</v>
      </c>
      <c r="G187" s="54"/>
      <c r="H187" s="54">
        <v>0</v>
      </c>
      <c r="I187" s="54"/>
      <c r="J187" s="54"/>
      <c r="K187" s="54"/>
      <c r="L187" s="54"/>
      <c r="M187" s="54"/>
      <c r="N187" s="54"/>
      <c r="O187" s="54"/>
      <c r="P187" s="54"/>
      <c r="Q187" s="54">
        <v>0</v>
      </c>
      <c r="R187" s="54"/>
      <c r="S187" s="103"/>
      <c r="T187" s="103"/>
      <c r="U187" s="52"/>
      <c r="V187" s="103"/>
      <c r="W187" s="104"/>
      <c r="X187" s="105"/>
      <c r="Y187" s="106"/>
      <c r="Z187" s="106"/>
      <c r="AA187" s="106"/>
      <c r="AB187" s="106"/>
      <c r="AC187" s="111"/>
      <c r="AD187" s="107"/>
      <c r="AE187" s="146"/>
      <c r="AF187" s="142"/>
      <c r="AG187" s="145"/>
      <c r="AH187" s="145"/>
      <c r="AI187" s="145"/>
      <c r="AJ187" s="160"/>
      <c r="AK187" s="160"/>
      <c r="AL187" s="160"/>
      <c r="AM187" s="160"/>
      <c r="AN187" s="160"/>
      <c r="AO187" s="160"/>
      <c r="AP187" s="160"/>
      <c r="AQ187" s="160"/>
    </row>
    <row r="188" spans="1:43" ht="14.15" customHeight="1" thickBot="1">
      <c r="A188" s="55"/>
      <c r="C188" s="57"/>
      <c r="D188" s="57"/>
      <c r="E188" s="58"/>
      <c r="F188" s="54">
        <v>0</v>
      </c>
      <c r="G188" s="58"/>
      <c r="H188" s="54">
        <v>0</v>
      </c>
      <c r="I188" s="58"/>
      <c r="J188" s="58"/>
      <c r="K188" s="58"/>
      <c r="L188" s="58"/>
      <c r="M188" s="54">
        <v>0</v>
      </c>
      <c r="N188" s="58"/>
      <c r="O188" s="58"/>
      <c r="P188" s="54"/>
      <c r="Q188" s="54">
        <v>0</v>
      </c>
      <c r="R188" s="54"/>
      <c r="S188" s="108"/>
      <c r="T188" s="108"/>
      <c r="U188" s="116">
        <v>20.150221459685667</v>
      </c>
      <c r="V188" s="117">
        <v>8.6557205632610025E-3</v>
      </c>
      <c r="W188" s="118">
        <v>2.2299827584653573</v>
      </c>
      <c r="X188" s="110"/>
      <c r="Y188" s="111"/>
      <c r="Z188" s="111"/>
      <c r="AA188" s="111"/>
      <c r="AB188" s="111"/>
      <c r="AC188" s="111">
        <v>0</v>
      </c>
      <c r="AD188" s="111"/>
      <c r="AE188" s="148"/>
      <c r="AF188" s="142"/>
      <c r="AG188" s="145"/>
      <c r="AH188" s="145"/>
      <c r="AI188" s="145"/>
      <c r="AJ188" s="160"/>
      <c r="AK188" s="160"/>
      <c r="AL188" s="160"/>
      <c r="AM188" s="160"/>
      <c r="AN188" s="160"/>
      <c r="AO188" s="160"/>
      <c r="AP188" s="160"/>
      <c r="AQ188" s="160"/>
    </row>
    <row r="189" spans="1:43" ht="14.15" customHeight="1">
      <c r="A189" s="55"/>
      <c r="B189" s="201"/>
      <c r="C189" s="57"/>
      <c r="D189" s="57"/>
      <c r="E189" s="54"/>
      <c r="F189" s="54">
        <v>0</v>
      </c>
      <c r="G189" s="58"/>
      <c r="H189" s="54">
        <v>0</v>
      </c>
      <c r="I189" s="58"/>
      <c r="J189" s="58"/>
      <c r="K189" s="58"/>
      <c r="L189" s="58"/>
      <c r="M189" s="58"/>
      <c r="N189" s="58"/>
      <c r="O189" s="58"/>
      <c r="P189" s="54"/>
      <c r="Q189" s="54">
        <v>0</v>
      </c>
      <c r="R189" s="54"/>
      <c r="S189" s="108"/>
      <c r="T189" s="108"/>
      <c r="U189" s="180"/>
      <c r="V189" s="181"/>
      <c r="W189" s="217"/>
      <c r="X189" s="110"/>
      <c r="Y189" s="111"/>
      <c r="Z189" s="111"/>
      <c r="AA189" s="111"/>
      <c r="AB189" s="111"/>
      <c r="AC189" s="111"/>
      <c r="AD189" s="111"/>
      <c r="AE189" s="148"/>
      <c r="AF189" s="142"/>
      <c r="AG189" s="145"/>
      <c r="AH189" s="145"/>
      <c r="AI189" s="145"/>
      <c r="AJ189" s="160"/>
      <c r="AK189" s="160"/>
      <c r="AL189" s="160"/>
      <c r="AM189" s="160"/>
      <c r="AN189" s="160"/>
      <c r="AO189" s="160"/>
      <c r="AP189" s="160"/>
      <c r="AQ189" s="160"/>
    </row>
    <row r="190" spans="1:43" ht="14.15" customHeight="1">
      <c r="A190" s="55"/>
      <c r="B190" s="56" t="s">
        <v>232</v>
      </c>
      <c r="C190" s="57"/>
      <c r="D190" s="58">
        <v>0.26</v>
      </c>
      <c r="E190" s="53"/>
      <c r="F190" s="54">
        <v>15</v>
      </c>
      <c r="G190" s="58">
        <v>15.26</v>
      </c>
      <c r="H190" s="54">
        <v>0</v>
      </c>
      <c r="I190" s="58">
        <v>15.26</v>
      </c>
      <c r="J190" s="58">
        <v>0</v>
      </c>
      <c r="K190" s="58">
        <v>0</v>
      </c>
      <c r="L190" s="58">
        <v>0</v>
      </c>
      <c r="M190" s="58">
        <v>0</v>
      </c>
      <c r="N190" s="58">
        <v>0</v>
      </c>
      <c r="O190" s="58"/>
      <c r="P190" s="54">
        <v>0</v>
      </c>
      <c r="Q190" s="54">
        <v>0</v>
      </c>
      <c r="R190" s="54">
        <v>15.26</v>
      </c>
      <c r="S190" s="108">
        <v>0.15681519237093061</v>
      </c>
      <c r="T190" s="108">
        <v>0.42963066402994687</v>
      </c>
      <c r="U190" s="57">
        <v>3.5143788317649656</v>
      </c>
      <c r="V190" s="108">
        <v>6.4444599604492024E-3</v>
      </c>
      <c r="W190" s="109">
        <v>0.38666759762695224</v>
      </c>
      <c r="X190" s="110"/>
      <c r="Y190" s="111">
        <v>100</v>
      </c>
      <c r="Z190" s="111">
        <v>0</v>
      </c>
      <c r="AA190" s="111">
        <v>0</v>
      </c>
      <c r="AB190" s="111">
        <v>0</v>
      </c>
      <c r="AC190" s="111">
        <v>0</v>
      </c>
      <c r="AD190" s="111">
        <v>0</v>
      </c>
      <c r="AE190" s="149"/>
      <c r="AF190" s="142">
        <v>100</v>
      </c>
      <c r="AG190" s="145">
        <v>818</v>
      </c>
      <c r="AH190" s="145">
        <v>1.5</v>
      </c>
      <c r="AI190" s="145">
        <v>90</v>
      </c>
      <c r="AJ190" s="160">
        <v>0</v>
      </c>
      <c r="AK190" s="160">
        <v>0</v>
      </c>
      <c r="AL190" s="160">
        <v>0</v>
      </c>
      <c r="AM190" s="160">
        <v>0</v>
      </c>
      <c r="AN190" s="160">
        <v>0</v>
      </c>
      <c r="AO190" s="160">
        <v>0</v>
      </c>
      <c r="AP190" s="160"/>
      <c r="AQ190" s="160"/>
    </row>
    <row r="191" spans="1:43" ht="14.15" customHeight="1">
      <c r="A191" s="55"/>
      <c r="B191" s="56" t="s">
        <v>233</v>
      </c>
      <c r="C191" s="57"/>
      <c r="D191" s="58">
        <v>0</v>
      </c>
      <c r="E191" s="53"/>
      <c r="F191" s="54">
        <v>0</v>
      </c>
      <c r="G191" s="58">
        <v>0</v>
      </c>
      <c r="H191" s="54">
        <v>0</v>
      </c>
      <c r="I191" s="58">
        <v>0</v>
      </c>
      <c r="J191" s="58">
        <v>0</v>
      </c>
      <c r="K191" s="58">
        <v>0</v>
      </c>
      <c r="L191" s="58">
        <v>0</v>
      </c>
      <c r="M191" s="58">
        <v>0</v>
      </c>
      <c r="N191" s="58">
        <v>0</v>
      </c>
      <c r="O191" s="58"/>
      <c r="P191" s="54">
        <v>0</v>
      </c>
      <c r="Q191" s="54">
        <v>0</v>
      </c>
      <c r="R191" s="54">
        <v>0</v>
      </c>
      <c r="S191" s="108">
        <v>0</v>
      </c>
      <c r="T191" s="108">
        <v>0</v>
      </c>
      <c r="U191" s="57">
        <v>0</v>
      </c>
      <c r="V191" s="108">
        <v>0</v>
      </c>
      <c r="W191" s="109">
        <v>0</v>
      </c>
      <c r="X191" s="110"/>
      <c r="Y191" s="111">
        <v>100</v>
      </c>
      <c r="Z191" s="111">
        <v>0</v>
      </c>
      <c r="AA191" s="111">
        <v>0</v>
      </c>
      <c r="AB191" s="111">
        <v>0</v>
      </c>
      <c r="AC191" s="111">
        <v>0</v>
      </c>
      <c r="AD191" s="111">
        <v>0</v>
      </c>
      <c r="AE191" s="149">
        <v>96.19</v>
      </c>
      <c r="AF191" s="142">
        <v>100</v>
      </c>
      <c r="AG191" s="145">
        <v>818</v>
      </c>
      <c r="AH191" s="145">
        <v>1.5</v>
      </c>
      <c r="AI191" s="145">
        <v>90</v>
      </c>
      <c r="AJ191" s="160">
        <v>0</v>
      </c>
      <c r="AK191" s="160">
        <v>0</v>
      </c>
      <c r="AL191" s="160">
        <v>0</v>
      </c>
      <c r="AM191" s="160">
        <v>0</v>
      </c>
      <c r="AN191" s="160">
        <v>0</v>
      </c>
      <c r="AO191" s="160">
        <v>0</v>
      </c>
      <c r="AP191" s="160"/>
      <c r="AQ191" s="160"/>
    </row>
    <row r="192" spans="1:43" ht="14.15" customHeight="1">
      <c r="A192" s="55"/>
      <c r="B192" s="56" t="s">
        <v>234</v>
      </c>
      <c r="C192" s="57"/>
      <c r="D192" s="58">
        <v>0.23610000000000003</v>
      </c>
      <c r="E192" s="53"/>
      <c r="F192" s="54">
        <v>5</v>
      </c>
      <c r="G192" s="58">
        <v>5.2361000000000004</v>
      </c>
      <c r="H192" s="54">
        <v>0</v>
      </c>
      <c r="I192" s="58">
        <v>5.2361000000000004</v>
      </c>
      <c r="J192" s="58">
        <v>0</v>
      </c>
      <c r="K192" s="58">
        <v>0</v>
      </c>
      <c r="L192" s="58">
        <v>0</v>
      </c>
      <c r="M192" s="58">
        <v>0</v>
      </c>
      <c r="N192" s="58">
        <v>0</v>
      </c>
      <c r="O192" s="58"/>
      <c r="P192" s="54">
        <v>0</v>
      </c>
      <c r="Q192" s="54">
        <v>0</v>
      </c>
      <c r="R192" s="54">
        <v>5.2361000000000004</v>
      </c>
      <c r="S192" s="108">
        <v>5.3807341335087147E-2</v>
      </c>
      <c r="T192" s="108">
        <v>0.14741737352078671</v>
      </c>
      <c r="U192" s="57">
        <v>1.2058741154000352</v>
      </c>
      <c r="V192" s="108">
        <v>2.2112606028118005E-3</v>
      </c>
      <c r="W192" s="109">
        <v>0.13267563616870803</v>
      </c>
      <c r="X192" s="110"/>
      <c r="Y192" s="111">
        <v>100</v>
      </c>
      <c r="Z192" s="111">
        <v>0</v>
      </c>
      <c r="AA192" s="111">
        <v>0</v>
      </c>
      <c r="AB192" s="111">
        <v>0</v>
      </c>
      <c r="AC192" s="240"/>
      <c r="AD192" s="111">
        <v>0</v>
      </c>
      <c r="AE192" s="149">
        <v>99.01</v>
      </c>
      <c r="AF192" s="142">
        <v>100</v>
      </c>
      <c r="AG192" s="145">
        <v>818</v>
      </c>
      <c r="AH192" s="145">
        <v>1.5</v>
      </c>
      <c r="AI192" s="145">
        <v>90</v>
      </c>
      <c r="AJ192" s="160">
        <v>0</v>
      </c>
      <c r="AK192" s="160">
        <v>0</v>
      </c>
      <c r="AL192" s="160">
        <v>0</v>
      </c>
      <c r="AM192" s="160">
        <v>0</v>
      </c>
      <c r="AN192" s="160">
        <v>0</v>
      </c>
      <c r="AO192" s="160">
        <v>0</v>
      </c>
      <c r="AP192" s="160"/>
      <c r="AQ192" s="160"/>
    </row>
    <row r="193" spans="1:43" ht="14.15" customHeight="1">
      <c r="A193" s="195"/>
      <c r="B193" s="56" t="s">
        <v>235</v>
      </c>
      <c r="C193" s="57"/>
      <c r="D193" s="58">
        <v>0</v>
      </c>
      <c r="E193" s="53"/>
      <c r="F193" s="54">
        <v>0</v>
      </c>
      <c r="G193" s="58">
        <v>0</v>
      </c>
      <c r="H193" s="54">
        <v>0</v>
      </c>
      <c r="I193" s="58">
        <v>0</v>
      </c>
      <c r="J193" s="58">
        <v>0</v>
      </c>
      <c r="K193" s="58">
        <v>0</v>
      </c>
      <c r="L193" s="58">
        <v>0</v>
      </c>
      <c r="M193" s="58">
        <v>0</v>
      </c>
      <c r="N193" s="58">
        <v>0</v>
      </c>
      <c r="O193" s="58"/>
      <c r="P193" s="54">
        <v>0</v>
      </c>
      <c r="Q193" s="54">
        <v>0</v>
      </c>
      <c r="R193" s="54">
        <v>0</v>
      </c>
      <c r="S193" s="108">
        <v>0</v>
      </c>
      <c r="T193" s="108">
        <v>0</v>
      </c>
      <c r="U193" s="57">
        <v>0</v>
      </c>
      <c r="V193" s="108">
        <v>0</v>
      </c>
      <c r="W193" s="109">
        <v>0</v>
      </c>
      <c r="X193" s="110"/>
      <c r="Y193" s="111">
        <v>100</v>
      </c>
      <c r="Z193" s="111">
        <v>0</v>
      </c>
      <c r="AA193" s="111">
        <v>0</v>
      </c>
      <c r="AB193" s="111">
        <v>0</v>
      </c>
      <c r="AC193" s="240"/>
      <c r="AD193" s="111">
        <v>0</v>
      </c>
      <c r="AE193" s="149">
        <v>97.7</v>
      </c>
      <c r="AF193" s="142">
        <v>100</v>
      </c>
      <c r="AG193" s="145">
        <v>818</v>
      </c>
      <c r="AH193" s="145">
        <v>1.5</v>
      </c>
      <c r="AI193" s="145">
        <v>90</v>
      </c>
      <c r="AJ193" s="160">
        <v>0</v>
      </c>
      <c r="AK193" s="160">
        <v>0</v>
      </c>
      <c r="AL193" s="160">
        <v>0</v>
      </c>
      <c r="AM193" s="160">
        <v>0</v>
      </c>
      <c r="AN193" s="160">
        <v>0</v>
      </c>
      <c r="AO193" s="160">
        <v>0</v>
      </c>
      <c r="AP193" s="160"/>
      <c r="AQ193" s="160"/>
    </row>
    <row r="194" spans="1:43" ht="14.15" customHeight="1">
      <c r="A194" s="50"/>
      <c r="B194" s="56" t="s">
        <v>236</v>
      </c>
      <c r="C194" s="57"/>
      <c r="D194" s="58">
        <v>35.76</v>
      </c>
      <c r="E194" s="53"/>
      <c r="F194" s="54">
        <v>25</v>
      </c>
      <c r="G194" s="58">
        <v>60.76</v>
      </c>
      <c r="H194" s="54">
        <v>0</v>
      </c>
      <c r="I194" s="58">
        <v>60.76</v>
      </c>
      <c r="J194" s="58">
        <v>0</v>
      </c>
      <c r="K194" s="58">
        <v>0</v>
      </c>
      <c r="L194" s="58">
        <v>0</v>
      </c>
      <c r="M194" s="58">
        <v>0</v>
      </c>
      <c r="N194" s="58">
        <v>0</v>
      </c>
      <c r="O194" s="58"/>
      <c r="P194" s="54">
        <v>0</v>
      </c>
      <c r="Q194" s="54">
        <v>0</v>
      </c>
      <c r="R194" s="54">
        <v>60.76</v>
      </c>
      <c r="S194" s="108">
        <v>0.62438342650443934</v>
      </c>
      <c r="T194" s="108">
        <v>1.710639524669697</v>
      </c>
      <c r="U194" s="52">
        <v>15.429968512520668</v>
      </c>
      <c r="V194" s="103">
        <v>0</v>
      </c>
      <c r="W194" s="104">
        <v>1.710639524669697</v>
      </c>
      <c r="X194" s="110"/>
      <c r="Y194" s="111">
        <v>100</v>
      </c>
      <c r="Z194" s="111">
        <v>0</v>
      </c>
      <c r="AA194" s="111">
        <v>0</v>
      </c>
      <c r="AB194" s="111">
        <v>0</v>
      </c>
      <c r="AC194" s="240"/>
      <c r="AD194" s="111">
        <v>0</v>
      </c>
      <c r="AE194" s="149">
        <v>98.3</v>
      </c>
      <c r="AF194" s="142">
        <v>100</v>
      </c>
      <c r="AG194" s="145">
        <v>902</v>
      </c>
      <c r="AH194" s="145">
        <v>0</v>
      </c>
      <c r="AI194" s="145">
        <v>100</v>
      </c>
      <c r="AJ194" s="160">
        <v>0</v>
      </c>
      <c r="AK194" s="160">
        <v>0</v>
      </c>
      <c r="AL194" s="160">
        <v>0</v>
      </c>
      <c r="AM194" s="160">
        <v>0</v>
      </c>
      <c r="AN194" s="160">
        <v>0</v>
      </c>
      <c r="AO194" s="160">
        <v>0</v>
      </c>
      <c r="AP194" s="160"/>
      <c r="AQ194" s="160"/>
    </row>
    <row r="195" spans="1:43" ht="14.15" customHeight="1">
      <c r="A195" s="203"/>
      <c r="B195" s="204"/>
      <c r="C195" s="205"/>
      <c r="D195" s="205"/>
      <c r="E195" s="205"/>
      <c r="F195" s="205"/>
      <c r="G195" s="205"/>
      <c r="H195" s="205"/>
      <c r="I195" s="205"/>
      <c r="J195" s="205"/>
      <c r="K195" s="205"/>
      <c r="L195" s="205"/>
      <c r="M195" s="205"/>
      <c r="N195" s="205"/>
      <c r="O195" s="205"/>
      <c r="P195" s="205"/>
      <c r="Q195" s="208"/>
      <c r="R195" s="54"/>
      <c r="S195" s="218"/>
      <c r="T195" s="218"/>
      <c r="U195" s="219"/>
      <c r="V195" s="220"/>
      <c r="W195" s="221"/>
      <c r="X195" s="222"/>
      <c r="Y195" s="111"/>
      <c r="Z195" s="111"/>
      <c r="AA195" s="111"/>
      <c r="AB195" s="111"/>
      <c r="AC195" s="240"/>
      <c r="AD195" s="111"/>
      <c r="AE195" s="241"/>
      <c r="AF195" s="142"/>
      <c r="AG195" s="142"/>
      <c r="AH195" s="142"/>
      <c r="AI195" s="142"/>
      <c r="AJ195" s="160"/>
      <c r="AK195" s="160"/>
      <c r="AL195" s="244"/>
      <c r="AM195" s="245"/>
      <c r="AN195" s="244"/>
      <c r="AO195" s="244"/>
      <c r="AP195" s="160"/>
      <c r="AQ195" s="160"/>
    </row>
    <row r="196" spans="1:43" ht="14.15" customHeight="1">
      <c r="A196" s="30"/>
      <c r="B196" s="206" t="s">
        <v>237</v>
      </c>
      <c r="C196" s="207"/>
      <c r="D196" s="208"/>
      <c r="E196" s="208"/>
      <c r="F196" s="208"/>
      <c r="G196" s="208"/>
      <c r="H196" s="206"/>
      <c r="I196" s="208"/>
      <c r="J196" s="208"/>
      <c r="K196" s="208"/>
      <c r="L196" s="208"/>
      <c r="M196" s="208"/>
      <c r="N196" s="208"/>
      <c r="O196" s="208"/>
      <c r="P196" s="208"/>
      <c r="Q196" s="208"/>
      <c r="R196" s="54"/>
      <c r="S196" s="223"/>
      <c r="T196" s="223"/>
      <c r="U196" s="224"/>
      <c r="V196" s="223"/>
      <c r="W196" s="223"/>
      <c r="X196" s="225"/>
      <c r="Y196" s="111"/>
      <c r="Z196" s="111"/>
      <c r="AA196" s="111"/>
      <c r="AB196" s="111"/>
      <c r="AC196" s="232"/>
      <c r="AD196" s="111"/>
      <c r="AE196" s="241"/>
      <c r="AF196" s="142"/>
      <c r="AG196" s="142"/>
      <c r="AH196" s="142"/>
      <c r="AI196" s="142"/>
      <c r="AJ196" s="160"/>
      <c r="AK196" s="160"/>
      <c r="AL196" s="244"/>
      <c r="AM196" s="245"/>
      <c r="AN196" s="244"/>
      <c r="AO196" s="244"/>
      <c r="AP196" s="160"/>
      <c r="AQ196" s="160"/>
    </row>
    <row r="197" spans="1:43" ht="14.15" customHeight="1">
      <c r="A197" s="30"/>
      <c r="B197" s="209"/>
      <c r="C197" s="207"/>
      <c r="D197" s="208"/>
      <c r="E197" s="208"/>
      <c r="F197" s="208"/>
      <c r="G197" s="208"/>
      <c r="H197" s="206"/>
      <c r="I197" s="208"/>
      <c r="J197" s="208"/>
      <c r="K197" s="208"/>
      <c r="L197" s="208"/>
      <c r="M197" s="208"/>
      <c r="N197" s="208"/>
      <c r="O197" s="208"/>
      <c r="P197" s="208"/>
      <c r="Q197" s="208"/>
      <c r="R197" s="54"/>
      <c r="S197" s="226"/>
      <c r="T197" s="226"/>
      <c r="U197" s="208"/>
      <c r="V197" s="226"/>
      <c r="W197" s="226"/>
      <c r="X197" s="225"/>
      <c r="Y197" s="111"/>
      <c r="Z197" s="111"/>
      <c r="AA197" s="111"/>
      <c r="AB197" s="111"/>
      <c r="AD197" s="111"/>
      <c r="AE197" s="241"/>
      <c r="AF197" s="142"/>
      <c r="AG197" s="142"/>
      <c r="AH197" s="142"/>
      <c r="AI197" s="142"/>
      <c r="AJ197" s="160"/>
      <c r="AK197" s="160"/>
      <c r="AL197" s="244"/>
      <c r="AM197" s="245"/>
      <c r="AN197" s="244"/>
      <c r="AO197" s="244"/>
      <c r="AP197" s="160"/>
      <c r="AQ197" s="160"/>
    </row>
    <row r="198" spans="1:43" ht="14.15" customHeight="1">
      <c r="A198" s="30"/>
      <c r="B198" s="209"/>
      <c r="C198" s="207"/>
      <c r="D198" s="208"/>
      <c r="E198" s="208"/>
      <c r="F198" s="208"/>
      <c r="G198" s="208"/>
      <c r="H198" s="206"/>
      <c r="I198" s="208"/>
      <c r="J198" s="208"/>
      <c r="K198" s="208"/>
      <c r="L198" s="208"/>
      <c r="M198" s="208"/>
      <c r="N198" s="208"/>
      <c r="O198" s="208"/>
      <c r="P198" s="208"/>
      <c r="Q198" s="208"/>
      <c r="R198" s="54"/>
      <c r="S198" s="227" t="s">
        <v>238</v>
      </c>
      <c r="T198" s="227" t="s">
        <v>239</v>
      </c>
      <c r="U198" s="228">
        <v>2488.0678962524021</v>
      </c>
      <c r="V198" s="229">
        <v>68.851056650301842</v>
      </c>
      <c r="W198" s="229">
        <v>68.897940235909786</v>
      </c>
      <c r="X198" s="225"/>
      <c r="Y198" s="111"/>
      <c r="Z198" s="111"/>
      <c r="AA198" s="111"/>
      <c r="AB198" s="111"/>
      <c r="AD198" s="111"/>
      <c r="AE198" s="241"/>
      <c r="AF198" s="142"/>
      <c r="AG198" s="142"/>
      <c r="AH198" s="142"/>
      <c r="AI198" s="142"/>
      <c r="AJ198" s="160"/>
      <c r="AK198" s="160"/>
      <c r="AL198" s="244"/>
      <c r="AM198" s="245"/>
      <c r="AN198" s="244"/>
      <c r="AO198" s="160"/>
      <c r="AP198" s="160"/>
      <c r="AQ198" s="160"/>
    </row>
    <row r="199" spans="1:43" ht="14.15" customHeight="1">
      <c r="A199" s="30"/>
      <c r="B199" s="209"/>
      <c r="C199" s="207"/>
      <c r="D199" s="208"/>
      <c r="E199" s="208"/>
      <c r="F199" s="208"/>
      <c r="G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54"/>
      <c r="S199" s="73"/>
      <c r="T199" s="73"/>
      <c r="U199" s="230"/>
      <c r="V199" s="229"/>
      <c r="W199" s="231"/>
      <c r="X199" s="225"/>
      <c r="Y199" s="232"/>
      <c r="Z199" s="232"/>
      <c r="AA199" s="232"/>
      <c r="AB199" s="232"/>
      <c r="AD199" s="232"/>
      <c r="AE199" s="242"/>
      <c r="AF199" s="142"/>
      <c r="AG199" s="142"/>
      <c r="AH199" s="142"/>
      <c r="AI199" s="142"/>
      <c r="AJ199" s="160"/>
      <c r="AK199" s="160"/>
      <c r="AL199" s="244"/>
      <c r="AM199" s="245"/>
      <c r="AN199" s="244"/>
      <c r="AO199" s="160"/>
      <c r="AP199" s="160"/>
      <c r="AQ199" s="160"/>
    </row>
    <row r="200" spans="1:43" ht="14.15" customHeight="1">
      <c r="A200" s="30"/>
      <c r="B200" s="209"/>
      <c r="C200" s="207"/>
      <c r="D200" s="208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54"/>
      <c r="S200" s="227" t="s">
        <v>240</v>
      </c>
      <c r="T200" s="227" t="s">
        <v>239</v>
      </c>
      <c r="U200" s="228">
        <v>2193.585539049951</v>
      </c>
      <c r="V200" s="229">
        <v>41.243378577288269</v>
      </c>
      <c r="W200" s="229">
        <v>50.085294449823621</v>
      </c>
      <c r="X200" s="233"/>
      <c r="AF200" s="142"/>
      <c r="AG200" s="142"/>
      <c r="AH200" s="142"/>
      <c r="AI200" s="142"/>
      <c r="AJ200" s="160"/>
      <c r="AK200" s="160"/>
      <c r="AL200" s="244"/>
      <c r="AM200" s="245"/>
      <c r="AN200" s="244"/>
      <c r="AO200" s="244"/>
      <c r="AP200" s="160"/>
      <c r="AQ200" s="160"/>
    </row>
    <row r="201" spans="1:43" ht="14.15" customHeight="1">
      <c r="A201" s="30"/>
      <c r="B201" s="209"/>
      <c r="C201" s="207"/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R201" s="54"/>
      <c r="S201" s="227"/>
      <c r="T201" s="227"/>
      <c r="U201" s="228"/>
      <c r="V201" s="229"/>
      <c r="W201" s="229"/>
      <c r="X201" s="233"/>
      <c r="AF201" s="142"/>
      <c r="AG201" s="142"/>
      <c r="AH201" s="142"/>
      <c r="AI201" s="142"/>
      <c r="AJ201" s="160"/>
      <c r="AK201" s="160"/>
      <c r="AL201" s="244"/>
      <c r="AM201" s="245"/>
      <c r="AN201" s="244"/>
      <c r="AO201" s="244"/>
      <c r="AP201" s="160"/>
      <c r="AQ201" s="160"/>
    </row>
    <row r="202" spans="1:43" ht="14.15" customHeight="1">
      <c r="A202" s="30"/>
      <c r="B202" s="209"/>
      <c r="C202" s="207"/>
      <c r="D202" s="208"/>
      <c r="E202" s="208"/>
      <c r="F202" s="208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R202" s="54"/>
      <c r="S202" s="227" t="s">
        <v>241</v>
      </c>
      <c r="T202" s="227" t="s">
        <v>239</v>
      </c>
      <c r="U202" s="228">
        <v>294.48235720245123</v>
      </c>
      <c r="V202" s="229">
        <v>27.607678073013567</v>
      </c>
      <c r="W202" s="229">
        <v>18.812645786086161</v>
      </c>
      <c r="X202" s="225"/>
      <c r="AF202" s="142"/>
      <c r="AG202" s="142"/>
      <c r="AH202" s="142"/>
      <c r="AI202" s="142"/>
      <c r="AJ202" s="160"/>
      <c r="AK202" s="160"/>
      <c r="AL202" s="244"/>
      <c r="AM202" s="245"/>
      <c r="AN202" s="244"/>
      <c r="AO202" s="160"/>
      <c r="AP202" s="160"/>
      <c r="AQ202" s="160"/>
    </row>
    <row r="203" spans="1:43" ht="14.15" customHeight="1">
      <c r="A203" s="30"/>
      <c r="B203" s="209"/>
      <c r="C203" s="207"/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R203" s="54"/>
      <c r="S203" s="226"/>
      <c r="T203" s="226"/>
      <c r="U203" s="208"/>
      <c r="V203" s="226"/>
      <c r="W203" s="226"/>
      <c r="AF203" s="142"/>
      <c r="AG203" s="142"/>
      <c r="AH203" s="142"/>
      <c r="AI203" s="142"/>
      <c r="AJ203" s="160"/>
      <c r="AK203" s="160"/>
      <c r="AL203" s="244"/>
      <c r="AM203" s="245"/>
      <c r="AN203" s="244"/>
      <c r="AO203" s="244"/>
      <c r="AP203" s="160"/>
      <c r="AQ203" s="160"/>
    </row>
    <row r="204" spans="1:43" ht="14.15" customHeight="1">
      <c r="A204" s="30"/>
      <c r="B204" s="209"/>
      <c r="C204" s="207"/>
      <c r="D204" s="208"/>
      <c r="E204" s="208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R204" s="54"/>
      <c r="S204" s="252"/>
      <c r="T204" s="226"/>
      <c r="U204" s="208"/>
      <c r="V204" s="226"/>
      <c r="W204" s="226"/>
      <c r="AF204" s="142"/>
      <c r="AG204" s="142"/>
      <c r="AH204" s="142"/>
      <c r="AI204" s="142"/>
      <c r="AJ204" s="160"/>
      <c r="AK204" s="160"/>
      <c r="AL204" s="244"/>
      <c r="AM204" s="245"/>
      <c r="AN204" s="244"/>
      <c r="AO204" s="160"/>
      <c r="AP204" s="160"/>
      <c r="AQ204" s="160"/>
    </row>
    <row r="205" spans="1:43" ht="14.15" customHeight="1">
      <c r="A205" s="30"/>
      <c r="B205" s="209"/>
      <c r="C205" s="207"/>
      <c r="D205" s="246"/>
      <c r="E205" s="246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R205" s="54"/>
      <c r="S205" s="226"/>
      <c r="T205" s="226"/>
      <c r="U205" s="208"/>
      <c r="V205" s="253"/>
      <c r="W205" s="226"/>
      <c r="AF205" s="142"/>
      <c r="AG205" s="142"/>
      <c r="AH205" s="142"/>
      <c r="AI205" s="142"/>
      <c r="AJ205" s="160"/>
      <c r="AK205" s="160"/>
      <c r="AL205" s="244"/>
      <c r="AM205" s="245"/>
      <c r="AN205" s="244"/>
      <c r="AO205" s="160"/>
      <c r="AP205" s="160"/>
      <c r="AQ205" s="160"/>
    </row>
    <row r="206" spans="1:43" ht="14.15" customHeight="1">
      <c r="A206" s="30"/>
      <c r="B206" s="209"/>
      <c r="C206" s="207"/>
      <c r="D206" s="246"/>
      <c r="E206" s="246"/>
      <c r="F206" s="208"/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R206" s="205"/>
      <c r="S206" s="226"/>
      <c r="T206" s="226"/>
      <c r="U206" s="208"/>
      <c r="V206" s="253"/>
      <c r="W206" s="226"/>
      <c r="AF206" s="142"/>
      <c r="AG206" s="142"/>
      <c r="AH206" s="142"/>
      <c r="AI206" s="142"/>
      <c r="AJ206" s="160"/>
      <c r="AK206" s="160"/>
      <c r="AL206" s="244"/>
      <c r="AM206" s="245"/>
      <c r="AN206" s="244"/>
      <c r="AO206" s="160"/>
      <c r="AP206" s="160"/>
      <c r="AQ206" s="160"/>
    </row>
    <row r="207" spans="1:43" ht="14.15" customHeight="1">
      <c r="A207" s="30"/>
      <c r="B207" s="209"/>
      <c r="C207" s="247"/>
      <c r="D207" s="246"/>
      <c r="E207" s="246"/>
      <c r="F207" s="208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R207" s="208"/>
      <c r="S207" s="226"/>
      <c r="T207" s="226"/>
      <c r="U207" s="208"/>
      <c r="V207" s="226"/>
      <c r="W207" s="226"/>
      <c r="AF207" s="142"/>
      <c r="AG207" s="142"/>
      <c r="AH207" s="142"/>
      <c r="AI207" s="142"/>
      <c r="AJ207" s="160"/>
      <c r="AK207" s="160"/>
      <c r="AL207" s="244"/>
      <c r="AM207" s="245"/>
      <c r="AN207" s="244"/>
      <c r="AO207" s="244"/>
      <c r="AP207" s="160"/>
      <c r="AQ207" s="160"/>
    </row>
    <row r="208" spans="1:43" ht="14.15" customHeight="1">
      <c r="A208" s="30"/>
      <c r="B208" s="30"/>
      <c r="C208" s="29"/>
      <c r="D208" s="248"/>
      <c r="E208" s="246"/>
      <c r="F208" s="208"/>
      <c r="G208" s="208"/>
      <c r="H208" s="208"/>
      <c r="I208" s="208"/>
      <c r="J208" s="208"/>
      <c r="K208" s="208"/>
      <c r="L208" s="208"/>
      <c r="M208" s="208"/>
      <c r="N208" s="208"/>
      <c r="O208" s="208"/>
      <c r="P208" s="208"/>
      <c r="R208" s="208"/>
      <c r="S208" s="226"/>
      <c r="T208" s="226"/>
      <c r="U208" s="208"/>
      <c r="V208" s="226"/>
      <c r="W208" s="226"/>
      <c r="AF208" s="142"/>
      <c r="AG208" s="142"/>
      <c r="AH208" s="142"/>
      <c r="AI208" s="142"/>
      <c r="AJ208" s="160"/>
      <c r="AK208" s="160"/>
      <c r="AL208" s="244"/>
      <c r="AM208" s="245"/>
      <c r="AN208" s="245"/>
      <c r="AO208" s="245"/>
      <c r="AP208" s="160"/>
      <c r="AQ208" s="160"/>
    </row>
    <row r="209" spans="3:43" ht="14.15" customHeight="1">
      <c r="C209" s="249"/>
      <c r="D209" s="250"/>
      <c r="E209" s="251"/>
      <c r="R209" s="208"/>
      <c r="AF209" s="142"/>
      <c r="AG209" s="142"/>
      <c r="AH209" s="142"/>
      <c r="AI209" s="142"/>
      <c r="AJ209" s="244"/>
      <c r="AK209" s="244"/>
      <c r="AL209" s="244"/>
      <c r="AM209" s="245"/>
      <c r="AN209" s="244"/>
      <c r="AO209" s="254"/>
      <c r="AP209" s="160"/>
      <c r="AQ209" s="160"/>
    </row>
    <row r="210" spans="3:43" ht="14.15" customHeight="1">
      <c r="C210" s="249"/>
      <c r="D210" s="249"/>
      <c r="E210" s="251"/>
      <c r="R210" s="208"/>
      <c r="AF210" s="145"/>
      <c r="AG210" s="145"/>
      <c r="AH210" s="145"/>
      <c r="AI210" s="145"/>
      <c r="AJ210" s="160"/>
      <c r="AK210" s="160"/>
      <c r="AL210" s="160"/>
      <c r="AM210" s="160"/>
      <c r="AN210" s="160"/>
      <c r="AO210" s="160"/>
      <c r="AP210" s="160"/>
      <c r="AQ210" s="160"/>
    </row>
    <row r="211" spans="3:43" ht="14.15" customHeight="1">
      <c r="R211" s="208"/>
      <c r="AF211" s="142"/>
      <c r="AG211" s="142"/>
      <c r="AH211" s="142"/>
      <c r="AI211" s="142"/>
    </row>
    <row r="212" spans="3:43">
      <c r="R212" s="208"/>
    </row>
    <row r="213" spans="3:43">
      <c r="R213" s="208"/>
    </row>
    <row r="214" spans="3:43">
      <c r="R214" s="208"/>
    </row>
    <row r="215" spans="3:43">
      <c r="R215" s="208"/>
    </row>
    <row r="216" spans="3:43">
      <c r="R216" s="208"/>
    </row>
    <row r="217" spans="3:43">
      <c r="R217" s="208"/>
    </row>
    <row r="218" spans="3:43">
      <c r="R218" s="208"/>
    </row>
    <row r="219" spans="3:43">
      <c r="R219" s="208"/>
    </row>
  </sheetData>
  <sheetProtection algorithmName="SHA-512" hashValue="+iPwJcFLhVhrhIToJY10wwHft3PPOASa3U01SGCgCVuiANMwygG4/VfkoMgFkrSj5isCM+mqaCrXf/CmspQdQQ==" saltValue="TcHFcsSf/j7FtWSQYs9S0g==" spinCount="100000" sheet="1" objects="1" scenarios="1" insertHyperlinks="0" sort="0" autoFilter="0" pivotTables="0"/>
  <mergeCells count="46">
    <mergeCell ref="A11:B11"/>
    <mergeCell ref="Z8:Z10"/>
    <mergeCell ref="AA8:AA10"/>
    <mergeCell ref="AB8:AB9"/>
    <mergeCell ref="AD8:AD10"/>
    <mergeCell ref="S9:S10"/>
    <mergeCell ref="A8:B9"/>
    <mergeCell ref="F8:F10"/>
    <mergeCell ref="H8:H10"/>
    <mergeCell ref="J8:J10"/>
    <mergeCell ref="K8:K10"/>
    <mergeCell ref="L8:L9"/>
    <mergeCell ref="P6:P10"/>
    <mergeCell ref="Q6:Q10"/>
    <mergeCell ref="AB7:AC7"/>
    <mergeCell ref="N8:N10"/>
    <mergeCell ref="AF9:AO9"/>
    <mergeCell ref="AE8:AE10"/>
    <mergeCell ref="J5:R5"/>
    <mergeCell ref="S5:W5"/>
    <mergeCell ref="Z5:AE5"/>
    <mergeCell ref="O6:O7"/>
    <mergeCell ref="S6:W6"/>
    <mergeCell ref="Z6:Z7"/>
    <mergeCell ref="AA6:AA7"/>
    <mergeCell ref="AB6:AC6"/>
    <mergeCell ref="AD6:AD7"/>
    <mergeCell ref="S7:S8"/>
    <mergeCell ref="J6:J7"/>
    <mergeCell ref="K6:K7"/>
    <mergeCell ref="V1:W1"/>
    <mergeCell ref="A2:W2"/>
    <mergeCell ref="A3:W3"/>
    <mergeCell ref="H4:J4"/>
    <mergeCell ref="O8:O10"/>
    <mergeCell ref="R8:R10"/>
    <mergeCell ref="Y4:AE4"/>
    <mergeCell ref="A5:B7"/>
    <mergeCell ref="C5:D5"/>
    <mergeCell ref="E5:E6"/>
    <mergeCell ref="F5:F7"/>
    <mergeCell ref="H5:H7"/>
    <mergeCell ref="C6:D6"/>
    <mergeCell ref="L6:M6"/>
    <mergeCell ref="N6:N7"/>
    <mergeCell ref="L7:M7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54" firstPageNumber="58" fitToHeight="0" pageOrder="overThenDown" orientation="portrait" useFirstPageNumber="1" horizontalDpi="4294967293" verticalDpi="360" r:id="rId1"/>
  <headerFooter>
    <oddFooter>&amp;LNeraca Bahan Makanan  2016-2018&amp;C&amp;P</oddFooter>
  </headerFooter>
  <rowBreaks count="2" manualBreakCount="2">
    <brk id="84" max="23" man="1"/>
    <brk id="120" max="23" man="1"/>
  </rowBreaks>
  <colBreaks count="1" manualBreakCount="1">
    <brk id="9" max="2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O42"/>
  <sheetViews>
    <sheetView topLeftCell="A13" zoomScale="70" zoomScaleNormal="70" workbookViewId="0">
      <selection activeCell="E28" sqref="E28"/>
    </sheetView>
  </sheetViews>
  <sheetFormatPr defaultColWidth="9" defaultRowHeight="12.5"/>
  <cols>
    <col min="1" max="1" width="4.26953125" style="1" customWidth="1"/>
    <col min="2" max="2" width="17.1796875" style="1" customWidth="1"/>
    <col min="3" max="8" width="9" style="1"/>
    <col min="9" max="9" width="7.81640625" style="1" customWidth="1"/>
    <col min="10" max="11" width="9" style="1"/>
    <col min="12" max="12" width="25" style="1" customWidth="1"/>
    <col min="13" max="13" width="10.1796875" style="1" customWidth="1"/>
    <col min="14" max="14" width="11" style="1" customWidth="1"/>
    <col min="15" max="15" width="12.81640625" style="1" customWidth="1"/>
    <col min="16" max="256" width="9" style="1"/>
    <col min="257" max="257" width="4.26953125" style="1" customWidth="1"/>
    <col min="258" max="258" width="17.1796875" style="1" customWidth="1"/>
    <col min="259" max="264" width="9" style="1"/>
    <col min="265" max="265" width="7.81640625" style="1" customWidth="1"/>
    <col min="266" max="267" width="9" style="1"/>
    <col min="268" max="268" width="25" style="1" customWidth="1"/>
    <col min="269" max="269" width="10.1796875" style="1" customWidth="1"/>
    <col min="270" max="270" width="11" style="1" customWidth="1"/>
    <col min="271" max="271" width="12.81640625" style="1" customWidth="1"/>
    <col min="272" max="512" width="9" style="1"/>
    <col min="513" max="513" width="4.26953125" style="1" customWidth="1"/>
    <col min="514" max="514" width="17.1796875" style="1" customWidth="1"/>
    <col min="515" max="520" width="9" style="1"/>
    <col min="521" max="521" width="7.81640625" style="1" customWidth="1"/>
    <col min="522" max="523" width="9" style="1"/>
    <col min="524" max="524" width="25" style="1" customWidth="1"/>
    <col min="525" max="525" width="10.1796875" style="1" customWidth="1"/>
    <col min="526" max="526" width="11" style="1" customWidth="1"/>
    <col min="527" max="527" width="12.81640625" style="1" customWidth="1"/>
    <col min="528" max="768" width="9" style="1"/>
    <col min="769" max="769" width="4.26953125" style="1" customWidth="1"/>
    <col min="770" max="770" width="17.1796875" style="1" customWidth="1"/>
    <col min="771" max="776" width="9" style="1"/>
    <col min="777" max="777" width="7.81640625" style="1" customWidth="1"/>
    <col min="778" max="779" width="9" style="1"/>
    <col min="780" max="780" width="25" style="1" customWidth="1"/>
    <col min="781" max="781" width="10.1796875" style="1" customWidth="1"/>
    <col min="782" max="782" width="11" style="1" customWidth="1"/>
    <col min="783" max="783" width="12.81640625" style="1" customWidth="1"/>
    <col min="784" max="1024" width="9" style="1"/>
    <col min="1025" max="1025" width="4.26953125" style="1" customWidth="1"/>
    <col min="1026" max="1026" width="17.1796875" style="1" customWidth="1"/>
    <col min="1027" max="1032" width="9" style="1"/>
    <col min="1033" max="1033" width="7.81640625" style="1" customWidth="1"/>
    <col min="1034" max="1035" width="9" style="1"/>
    <col min="1036" max="1036" width="25" style="1" customWidth="1"/>
    <col min="1037" max="1037" width="10.1796875" style="1" customWidth="1"/>
    <col min="1038" max="1038" width="11" style="1" customWidth="1"/>
    <col min="1039" max="1039" width="12.81640625" style="1" customWidth="1"/>
    <col min="1040" max="1280" width="9" style="1"/>
    <col min="1281" max="1281" width="4.26953125" style="1" customWidth="1"/>
    <col min="1282" max="1282" width="17.1796875" style="1" customWidth="1"/>
    <col min="1283" max="1288" width="9" style="1"/>
    <col min="1289" max="1289" width="7.81640625" style="1" customWidth="1"/>
    <col min="1290" max="1291" width="9" style="1"/>
    <col min="1292" max="1292" width="25" style="1" customWidth="1"/>
    <col min="1293" max="1293" width="10.1796875" style="1" customWidth="1"/>
    <col min="1294" max="1294" width="11" style="1" customWidth="1"/>
    <col min="1295" max="1295" width="12.81640625" style="1" customWidth="1"/>
    <col min="1296" max="1536" width="9" style="1"/>
    <col min="1537" max="1537" width="4.26953125" style="1" customWidth="1"/>
    <col min="1538" max="1538" width="17.1796875" style="1" customWidth="1"/>
    <col min="1539" max="1544" width="9" style="1"/>
    <col min="1545" max="1545" width="7.81640625" style="1" customWidth="1"/>
    <col min="1546" max="1547" width="9" style="1"/>
    <col min="1548" max="1548" width="25" style="1" customWidth="1"/>
    <col min="1549" max="1549" width="10.1796875" style="1" customWidth="1"/>
    <col min="1550" max="1550" width="11" style="1" customWidth="1"/>
    <col min="1551" max="1551" width="12.81640625" style="1" customWidth="1"/>
    <col min="1552" max="1792" width="9" style="1"/>
    <col min="1793" max="1793" width="4.26953125" style="1" customWidth="1"/>
    <col min="1794" max="1794" width="17.1796875" style="1" customWidth="1"/>
    <col min="1795" max="1800" width="9" style="1"/>
    <col min="1801" max="1801" width="7.81640625" style="1" customWidth="1"/>
    <col min="1802" max="1803" width="9" style="1"/>
    <col min="1804" max="1804" width="25" style="1" customWidth="1"/>
    <col min="1805" max="1805" width="10.1796875" style="1" customWidth="1"/>
    <col min="1806" max="1806" width="11" style="1" customWidth="1"/>
    <col min="1807" max="1807" width="12.81640625" style="1" customWidth="1"/>
    <col min="1808" max="2048" width="9" style="1"/>
    <col min="2049" max="2049" width="4.26953125" style="1" customWidth="1"/>
    <col min="2050" max="2050" width="17.1796875" style="1" customWidth="1"/>
    <col min="2051" max="2056" width="9" style="1"/>
    <col min="2057" max="2057" width="7.81640625" style="1" customWidth="1"/>
    <col min="2058" max="2059" width="9" style="1"/>
    <col min="2060" max="2060" width="25" style="1" customWidth="1"/>
    <col min="2061" max="2061" width="10.1796875" style="1" customWidth="1"/>
    <col min="2062" max="2062" width="11" style="1" customWidth="1"/>
    <col min="2063" max="2063" width="12.81640625" style="1" customWidth="1"/>
    <col min="2064" max="2304" width="9" style="1"/>
    <col min="2305" max="2305" width="4.26953125" style="1" customWidth="1"/>
    <col min="2306" max="2306" width="17.1796875" style="1" customWidth="1"/>
    <col min="2307" max="2312" width="9" style="1"/>
    <col min="2313" max="2313" width="7.81640625" style="1" customWidth="1"/>
    <col min="2314" max="2315" width="9" style="1"/>
    <col min="2316" max="2316" width="25" style="1" customWidth="1"/>
    <col min="2317" max="2317" width="10.1796875" style="1" customWidth="1"/>
    <col min="2318" max="2318" width="11" style="1" customWidth="1"/>
    <col min="2319" max="2319" width="12.81640625" style="1" customWidth="1"/>
    <col min="2320" max="2560" width="9" style="1"/>
    <col min="2561" max="2561" width="4.26953125" style="1" customWidth="1"/>
    <col min="2562" max="2562" width="17.1796875" style="1" customWidth="1"/>
    <col min="2563" max="2568" width="9" style="1"/>
    <col min="2569" max="2569" width="7.81640625" style="1" customWidth="1"/>
    <col min="2570" max="2571" width="9" style="1"/>
    <col min="2572" max="2572" width="25" style="1" customWidth="1"/>
    <col min="2573" max="2573" width="10.1796875" style="1" customWidth="1"/>
    <col min="2574" max="2574" width="11" style="1" customWidth="1"/>
    <col min="2575" max="2575" width="12.81640625" style="1" customWidth="1"/>
    <col min="2576" max="2816" width="9" style="1"/>
    <col min="2817" max="2817" width="4.26953125" style="1" customWidth="1"/>
    <col min="2818" max="2818" width="17.1796875" style="1" customWidth="1"/>
    <col min="2819" max="2824" width="9" style="1"/>
    <col min="2825" max="2825" width="7.81640625" style="1" customWidth="1"/>
    <col min="2826" max="2827" width="9" style="1"/>
    <col min="2828" max="2828" width="25" style="1" customWidth="1"/>
    <col min="2829" max="2829" width="10.1796875" style="1" customWidth="1"/>
    <col min="2830" max="2830" width="11" style="1" customWidth="1"/>
    <col min="2831" max="2831" width="12.81640625" style="1" customWidth="1"/>
    <col min="2832" max="3072" width="9" style="1"/>
    <col min="3073" max="3073" width="4.26953125" style="1" customWidth="1"/>
    <col min="3074" max="3074" width="17.1796875" style="1" customWidth="1"/>
    <col min="3075" max="3080" width="9" style="1"/>
    <col min="3081" max="3081" width="7.81640625" style="1" customWidth="1"/>
    <col min="3082" max="3083" width="9" style="1"/>
    <col min="3084" max="3084" width="25" style="1" customWidth="1"/>
    <col min="3085" max="3085" width="10.1796875" style="1" customWidth="1"/>
    <col min="3086" max="3086" width="11" style="1" customWidth="1"/>
    <col min="3087" max="3087" width="12.81640625" style="1" customWidth="1"/>
    <col min="3088" max="3328" width="9" style="1"/>
    <col min="3329" max="3329" width="4.26953125" style="1" customWidth="1"/>
    <col min="3330" max="3330" width="17.1796875" style="1" customWidth="1"/>
    <col min="3331" max="3336" width="9" style="1"/>
    <col min="3337" max="3337" width="7.81640625" style="1" customWidth="1"/>
    <col min="3338" max="3339" width="9" style="1"/>
    <col min="3340" max="3340" width="25" style="1" customWidth="1"/>
    <col min="3341" max="3341" width="10.1796875" style="1" customWidth="1"/>
    <col min="3342" max="3342" width="11" style="1" customWidth="1"/>
    <col min="3343" max="3343" width="12.81640625" style="1" customWidth="1"/>
    <col min="3344" max="3584" width="9" style="1"/>
    <col min="3585" max="3585" width="4.26953125" style="1" customWidth="1"/>
    <col min="3586" max="3586" width="17.1796875" style="1" customWidth="1"/>
    <col min="3587" max="3592" width="9" style="1"/>
    <col min="3593" max="3593" width="7.81640625" style="1" customWidth="1"/>
    <col min="3594" max="3595" width="9" style="1"/>
    <col min="3596" max="3596" width="25" style="1" customWidth="1"/>
    <col min="3597" max="3597" width="10.1796875" style="1" customWidth="1"/>
    <col min="3598" max="3598" width="11" style="1" customWidth="1"/>
    <col min="3599" max="3599" width="12.81640625" style="1" customWidth="1"/>
    <col min="3600" max="3840" width="9" style="1"/>
    <col min="3841" max="3841" width="4.26953125" style="1" customWidth="1"/>
    <col min="3842" max="3842" width="17.1796875" style="1" customWidth="1"/>
    <col min="3843" max="3848" width="9" style="1"/>
    <col min="3849" max="3849" width="7.81640625" style="1" customWidth="1"/>
    <col min="3850" max="3851" width="9" style="1"/>
    <col min="3852" max="3852" width="25" style="1" customWidth="1"/>
    <col min="3853" max="3853" width="10.1796875" style="1" customWidth="1"/>
    <col min="3854" max="3854" width="11" style="1" customWidth="1"/>
    <col min="3855" max="3855" width="12.81640625" style="1" customWidth="1"/>
    <col min="3856" max="4096" width="9" style="1"/>
    <col min="4097" max="4097" width="4.26953125" style="1" customWidth="1"/>
    <col min="4098" max="4098" width="17.1796875" style="1" customWidth="1"/>
    <col min="4099" max="4104" width="9" style="1"/>
    <col min="4105" max="4105" width="7.81640625" style="1" customWidth="1"/>
    <col min="4106" max="4107" width="9" style="1"/>
    <col min="4108" max="4108" width="25" style="1" customWidth="1"/>
    <col min="4109" max="4109" width="10.1796875" style="1" customWidth="1"/>
    <col min="4110" max="4110" width="11" style="1" customWidth="1"/>
    <col min="4111" max="4111" width="12.81640625" style="1" customWidth="1"/>
    <col min="4112" max="4352" width="9" style="1"/>
    <col min="4353" max="4353" width="4.26953125" style="1" customWidth="1"/>
    <col min="4354" max="4354" width="17.1796875" style="1" customWidth="1"/>
    <col min="4355" max="4360" width="9" style="1"/>
    <col min="4361" max="4361" width="7.81640625" style="1" customWidth="1"/>
    <col min="4362" max="4363" width="9" style="1"/>
    <col min="4364" max="4364" width="25" style="1" customWidth="1"/>
    <col min="4365" max="4365" width="10.1796875" style="1" customWidth="1"/>
    <col min="4366" max="4366" width="11" style="1" customWidth="1"/>
    <col min="4367" max="4367" width="12.81640625" style="1" customWidth="1"/>
    <col min="4368" max="4608" width="9" style="1"/>
    <col min="4609" max="4609" width="4.26953125" style="1" customWidth="1"/>
    <col min="4610" max="4610" width="17.1796875" style="1" customWidth="1"/>
    <col min="4611" max="4616" width="9" style="1"/>
    <col min="4617" max="4617" width="7.81640625" style="1" customWidth="1"/>
    <col min="4618" max="4619" width="9" style="1"/>
    <col min="4620" max="4620" width="25" style="1" customWidth="1"/>
    <col min="4621" max="4621" width="10.1796875" style="1" customWidth="1"/>
    <col min="4622" max="4622" width="11" style="1" customWidth="1"/>
    <col min="4623" max="4623" width="12.81640625" style="1" customWidth="1"/>
    <col min="4624" max="4864" width="9" style="1"/>
    <col min="4865" max="4865" width="4.26953125" style="1" customWidth="1"/>
    <col min="4866" max="4866" width="17.1796875" style="1" customWidth="1"/>
    <col min="4867" max="4872" width="9" style="1"/>
    <col min="4873" max="4873" width="7.81640625" style="1" customWidth="1"/>
    <col min="4874" max="4875" width="9" style="1"/>
    <col min="4876" max="4876" width="25" style="1" customWidth="1"/>
    <col min="4877" max="4877" width="10.1796875" style="1" customWidth="1"/>
    <col min="4878" max="4878" width="11" style="1" customWidth="1"/>
    <col min="4879" max="4879" width="12.81640625" style="1" customWidth="1"/>
    <col min="4880" max="5120" width="9" style="1"/>
    <col min="5121" max="5121" width="4.26953125" style="1" customWidth="1"/>
    <col min="5122" max="5122" width="17.1796875" style="1" customWidth="1"/>
    <col min="5123" max="5128" width="9" style="1"/>
    <col min="5129" max="5129" width="7.81640625" style="1" customWidth="1"/>
    <col min="5130" max="5131" width="9" style="1"/>
    <col min="5132" max="5132" width="25" style="1" customWidth="1"/>
    <col min="5133" max="5133" width="10.1796875" style="1" customWidth="1"/>
    <col min="5134" max="5134" width="11" style="1" customWidth="1"/>
    <col min="5135" max="5135" width="12.81640625" style="1" customWidth="1"/>
    <col min="5136" max="5376" width="9" style="1"/>
    <col min="5377" max="5377" width="4.26953125" style="1" customWidth="1"/>
    <col min="5378" max="5378" width="17.1796875" style="1" customWidth="1"/>
    <col min="5379" max="5384" width="9" style="1"/>
    <col min="5385" max="5385" width="7.81640625" style="1" customWidth="1"/>
    <col min="5386" max="5387" width="9" style="1"/>
    <col min="5388" max="5388" width="25" style="1" customWidth="1"/>
    <col min="5389" max="5389" width="10.1796875" style="1" customWidth="1"/>
    <col min="5390" max="5390" width="11" style="1" customWidth="1"/>
    <col min="5391" max="5391" width="12.81640625" style="1" customWidth="1"/>
    <col min="5392" max="5632" width="9" style="1"/>
    <col min="5633" max="5633" width="4.26953125" style="1" customWidth="1"/>
    <col min="5634" max="5634" width="17.1796875" style="1" customWidth="1"/>
    <col min="5635" max="5640" width="9" style="1"/>
    <col min="5641" max="5641" width="7.81640625" style="1" customWidth="1"/>
    <col min="5642" max="5643" width="9" style="1"/>
    <col min="5644" max="5644" width="25" style="1" customWidth="1"/>
    <col min="5645" max="5645" width="10.1796875" style="1" customWidth="1"/>
    <col min="5646" max="5646" width="11" style="1" customWidth="1"/>
    <col min="5647" max="5647" width="12.81640625" style="1" customWidth="1"/>
    <col min="5648" max="5888" width="9" style="1"/>
    <col min="5889" max="5889" width="4.26953125" style="1" customWidth="1"/>
    <col min="5890" max="5890" width="17.1796875" style="1" customWidth="1"/>
    <col min="5891" max="5896" width="9" style="1"/>
    <col min="5897" max="5897" width="7.81640625" style="1" customWidth="1"/>
    <col min="5898" max="5899" width="9" style="1"/>
    <col min="5900" max="5900" width="25" style="1" customWidth="1"/>
    <col min="5901" max="5901" width="10.1796875" style="1" customWidth="1"/>
    <col min="5902" max="5902" width="11" style="1" customWidth="1"/>
    <col min="5903" max="5903" width="12.81640625" style="1" customWidth="1"/>
    <col min="5904" max="6144" width="9" style="1"/>
    <col min="6145" max="6145" width="4.26953125" style="1" customWidth="1"/>
    <col min="6146" max="6146" width="17.1796875" style="1" customWidth="1"/>
    <col min="6147" max="6152" width="9" style="1"/>
    <col min="6153" max="6153" width="7.81640625" style="1" customWidth="1"/>
    <col min="6154" max="6155" width="9" style="1"/>
    <col min="6156" max="6156" width="25" style="1" customWidth="1"/>
    <col min="6157" max="6157" width="10.1796875" style="1" customWidth="1"/>
    <col min="6158" max="6158" width="11" style="1" customWidth="1"/>
    <col min="6159" max="6159" width="12.81640625" style="1" customWidth="1"/>
    <col min="6160" max="6400" width="9" style="1"/>
    <col min="6401" max="6401" width="4.26953125" style="1" customWidth="1"/>
    <col min="6402" max="6402" width="17.1796875" style="1" customWidth="1"/>
    <col min="6403" max="6408" width="9" style="1"/>
    <col min="6409" max="6409" width="7.81640625" style="1" customWidth="1"/>
    <col min="6410" max="6411" width="9" style="1"/>
    <col min="6412" max="6412" width="25" style="1" customWidth="1"/>
    <col min="6413" max="6413" width="10.1796875" style="1" customWidth="1"/>
    <col min="6414" max="6414" width="11" style="1" customWidth="1"/>
    <col min="6415" max="6415" width="12.81640625" style="1" customWidth="1"/>
    <col min="6416" max="6656" width="9" style="1"/>
    <col min="6657" max="6657" width="4.26953125" style="1" customWidth="1"/>
    <col min="6658" max="6658" width="17.1796875" style="1" customWidth="1"/>
    <col min="6659" max="6664" width="9" style="1"/>
    <col min="6665" max="6665" width="7.81640625" style="1" customWidth="1"/>
    <col min="6666" max="6667" width="9" style="1"/>
    <col min="6668" max="6668" width="25" style="1" customWidth="1"/>
    <col min="6669" max="6669" width="10.1796875" style="1" customWidth="1"/>
    <col min="6670" max="6670" width="11" style="1" customWidth="1"/>
    <col min="6671" max="6671" width="12.81640625" style="1" customWidth="1"/>
    <col min="6672" max="6912" width="9" style="1"/>
    <col min="6913" max="6913" width="4.26953125" style="1" customWidth="1"/>
    <col min="6914" max="6914" width="17.1796875" style="1" customWidth="1"/>
    <col min="6915" max="6920" width="9" style="1"/>
    <col min="6921" max="6921" width="7.81640625" style="1" customWidth="1"/>
    <col min="6922" max="6923" width="9" style="1"/>
    <col min="6924" max="6924" width="25" style="1" customWidth="1"/>
    <col min="6925" max="6925" width="10.1796875" style="1" customWidth="1"/>
    <col min="6926" max="6926" width="11" style="1" customWidth="1"/>
    <col min="6927" max="6927" width="12.81640625" style="1" customWidth="1"/>
    <col min="6928" max="7168" width="9" style="1"/>
    <col min="7169" max="7169" width="4.26953125" style="1" customWidth="1"/>
    <col min="7170" max="7170" width="17.1796875" style="1" customWidth="1"/>
    <col min="7171" max="7176" width="9" style="1"/>
    <col min="7177" max="7177" width="7.81640625" style="1" customWidth="1"/>
    <col min="7178" max="7179" width="9" style="1"/>
    <col min="7180" max="7180" width="25" style="1" customWidth="1"/>
    <col min="7181" max="7181" width="10.1796875" style="1" customWidth="1"/>
    <col min="7182" max="7182" width="11" style="1" customWidth="1"/>
    <col min="7183" max="7183" width="12.81640625" style="1" customWidth="1"/>
    <col min="7184" max="7424" width="9" style="1"/>
    <col min="7425" max="7425" width="4.26953125" style="1" customWidth="1"/>
    <col min="7426" max="7426" width="17.1796875" style="1" customWidth="1"/>
    <col min="7427" max="7432" width="9" style="1"/>
    <col min="7433" max="7433" width="7.81640625" style="1" customWidth="1"/>
    <col min="7434" max="7435" width="9" style="1"/>
    <col min="7436" max="7436" width="25" style="1" customWidth="1"/>
    <col min="7437" max="7437" width="10.1796875" style="1" customWidth="1"/>
    <col min="7438" max="7438" width="11" style="1" customWidth="1"/>
    <col min="7439" max="7439" width="12.81640625" style="1" customWidth="1"/>
    <col min="7440" max="7680" width="9" style="1"/>
    <col min="7681" max="7681" width="4.26953125" style="1" customWidth="1"/>
    <col min="7682" max="7682" width="17.1796875" style="1" customWidth="1"/>
    <col min="7683" max="7688" width="9" style="1"/>
    <col min="7689" max="7689" width="7.81640625" style="1" customWidth="1"/>
    <col min="7690" max="7691" width="9" style="1"/>
    <col min="7692" max="7692" width="25" style="1" customWidth="1"/>
    <col min="7693" max="7693" width="10.1796875" style="1" customWidth="1"/>
    <col min="7694" max="7694" width="11" style="1" customWidth="1"/>
    <col min="7695" max="7695" width="12.81640625" style="1" customWidth="1"/>
    <col min="7696" max="7936" width="9" style="1"/>
    <col min="7937" max="7937" width="4.26953125" style="1" customWidth="1"/>
    <col min="7938" max="7938" width="17.1796875" style="1" customWidth="1"/>
    <col min="7939" max="7944" width="9" style="1"/>
    <col min="7945" max="7945" width="7.81640625" style="1" customWidth="1"/>
    <col min="7946" max="7947" width="9" style="1"/>
    <col min="7948" max="7948" width="25" style="1" customWidth="1"/>
    <col min="7949" max="7949" width="10.1796875" style="1" customWidth="1"/>
    <col min="7950" max="7950" width="11" style="1" customWidth="1"/>
    <col min="7951" max="7951" width="12.81640625" style="1" customWidth="1"/>
    <col min="7952" max="8192" width="9" style="1"/>
    <col min="8193" max="8193" width="4.26953125" style="1" customWidth="1"/>
    <col min="8194" max="8194" width="17.1796875" style="1" customWidth="1"/>
    <col min="8195" max="8200" width="9" style="1"/>
    <col min="8201" max="8201" width="7.81640625" style="1" customWidth="1"/>
    <col min="8202" max="8203" width="9" style="1"/>
    <col min="8204" max="8204" width="25" style="1" customWidth="1"/>
    <col min="8205" max="8205" width="10.1796875" style="1" customWidth="1"/>
    <col min="8206" max="8206" width="11" style="1" customWidth="1"/>
    <col min="8207" max="8207" width="12.81640625" style="1" customWidth="1"/>
    <col min="8208" max="8448" width="9" style="1"/>
    <col min="8449" max="8449" width="4.26953125" style="1" customWidth="1"/>
    <col min="8450" max="8450" width="17.1796875" style="1" customWidth="1"/>
    <col min="8451" max="8456" width="9" style="1"/>
    <col min="8457" max="8457" width="7.81640625" style="1" customWidth="1"/>
    <col min="8458" max="8459" width="9" style="1"/>
    <col min="8460" max="8460" width="25" style="1" customWidth="1"/>
    <col min="8461" max="8461" width="10.1796875" style="1" customWidth="1"/>
    <col min="8462" max="8462" width="11" style="1" customWidth="1"/>
    <col min="8463" max="8463" width="12.81640625" style="1" customWidth="1"/>
    <col min="8464" max="8704" width="9" style="1"/>
    <col min="8705" max="8705" width="4.26953125" style="1" customWidth="1"/>
    <col min="8706" max="8706" width="17.1796875" style="1" customWidth="1"/>
    <col min="8707" max="8712" width="9" style="1"/>
    <col min="8713" max="8713" width="7.81640625" style="1" customWidth="1"/>
    <col min="8714" max="8715" width="9" style="1"/>
    <col min="8716" max="8716" width="25" style="1" customWidth="1"/>
    <col min="8717" max="8717" width="10.1796875" style="1" customWidth="1"/>
    <col min="8718" max="8718" width="11" style="1" customWidth="1"/>
    <col min="8719" max="8719" width="12.81640625" style="1" customWidth="1"/>
    <col min="8720" max="8960" width="9" style="1"/>
    <col min="8961" max="8961" width="4.26953125" style="1" customWidth="1"/>
    <col min="8962" max="8962" width="17.1796875" style="1" customWidth="1"/>
    <col min="8963" max="8968" width="9" style="1"/>
    <col min="8969" max="8969" width="7.81640625" style="1" customWidth="1"/>
    <col min="8970" max="8971" width="9" style="1"/>
    <col min="8972" max="8972" width="25" style="1" customWidth="1"/>
    <col min="8973" max="8973" width="10.1796875" style="1" customWidth="1"/>
    <col min="8974" max="8974" width="11" style="1" customWidth="1"/>
    <col min="8975" max="8975" width="12.81640625" style="1" customWidth="1"/>
    <col min="8976" max="9216" width="9" style="1"/>
    <col min="9217" max="9217" width="4.26953125" style="1" customWidth="1"/>
    <col min="9218" max="9218" width="17.1796875" style="1" customWidth="1"/>
    <col min="9219" max="9224" width="9" style="1"/>
    <col min="9225" max="9225" width="7.81640625" style="1" customWidth="1"/>
    <col min="9226" max="9227" width="9" style="1"/>
    <col min="9228" max="9228" width="25" style="1" customWidth="1"/>
    <col min="9229" max="9229" width="10.1796875" style="1" customWidth="1"/>
    <col min="9230" max="9230" width="11" style="1" customWidth="1"/>
    <col min="9231" max="9231" width="12.81640625" style="1" customWidth="1"/>
    <col min="9232" max="9472" width="9" style="1"/>
    <col min="9473" max="9473" width="4.26953125" style="1" customWidth="1"/>
    <col min="9474" max="9474" width="17.1796875" style="1" customWidth="1"/>
    <col min="9475" max="9480" width="9" style="1"/>
    <col min="9481" max="9481" width="7.81640625" style="1" customWidth="1"/>
    <col min="9482" max="9483" width="9" style="1"/>
    <col min="9484" max="9484" width="25" style="1" customWidth="1"/>
    <col min="9485" max="9485" width="10.1796875" style="1" customWidth="1"/>
    <col min="9486" max="9486" width="11" style="1" customWidth="1"/>
    <col min="9487" max="9487" width="12.81640625" style="1" customWidth="1"/>
    <col min="9488" max="9728" width="9" style="1"/>
    <col min="9729" max="9729" width="4.26953125" style="1" customWidth="1"/>
    <col min="9730" max="9730" width="17.1796875" style="1" customWidth="1"/>
    <col min="9731" max="9736" width="9" style="1"/>
    <col min="9737" max="9737" width="7.81640625" style="1" customWidth="1"/>
    <col min="9738" max="9739" width="9" style="1"/>
    <col min="9740" max="9740" width="25" style="1" customWidth="1"/>
    <col min="9741" max="9741" width="10.1796875" style="1" customWidth="1"/>
    <col min="9742" max="9742" width="11" style="1" customWidth="1"/>
    <col min="9743" max="9743" width="12.81640625" style="1" customWidth="1"/>
    <col min="9744" max="9984" width="9" style="1"/>
    <col min="9985" max="9985" width="4.26953125" style="1" customWidth="1"/>
    <col min="9986" max="9986" width="17.1796875" style="1" customWidth="1"/>
    <col min="9987" max="9992" width="9" style="1"/>
    <col min="9993" max="9993" width="7.81640625" style="1" customWidth="1"/>
    <col min="9994" max="9995" width="9" style="1"/>
    <col min="9996" max="9996" width="25" style="1" customWidth="1"/>
    <col min="9997" max="9997" width="10.1796875" style="1" customWidth="1"/>
    <col min="9998" max="9998" width="11" style="1" customWidth="1"/>
    <col min="9999" max="9999" width="12.81640625" style="1" customWidth="1"/>
    <col min="10000" max="10240" width="9" style="1"/>
    <col min="10241" max="10241" width="4.26953125" style="1" customWidth="1"/>
    <col min="10242" max="10242" width="17.1796875" style="1" customWidth="1"/>
    <col min="10243" max="10248" width="9" style="1"/>
    <col min="10249" max="10249" width="7.81640625" style="1" customWidth="1"/>
    <col min="10250" max="10251" width="9" style="1"/>
    <col min="10252" max="10252" width="25" style="1" customWidth="1"/>
    <col min="10253" max="10253" width="10.1796875" style="1" customWidth="1"/>
    <col min="10254" max="10254" width="11" style="1" customWidth="1"/>
    <col min="10255" max="10255" width="12.81640625" style="1" customWidth="1"/>
    <col min="10256" max="10496" width="9" style="1"/>
    <col min="10497" max="10497" width="4.26953125" style="1" customWidth="1"/>
    <col min="10498" max="10498" width="17.1796875" style="1" customWidth="1"/>
    <col min="10499" max="10504" width="9" style="1"/>
    <col min="10505" max="10505" width="7.81640625" style="1" customWidth="1"/>
    <col min="10506" max="10507" width="9" style="1"/>
    <col min="10508" max="10508" width="25" style="1" customWidth="1"/>
    <col min="10509" max="10509" width="10.1796875" style="1" customWidth="1"/>
    <col min="10510" max="10510" width="11" style="1" customWidth="1"/>
    <col min="10511" max="10511" width="12.81640625" style="1" customWidth="1"/>
    <col min="10512" max="10752" width="9" style="1"/>
    <col min="10753" max="10753" width="4.26953125" style="1" customWidth="1"/>
    <col min="10754" max="10754" width="17.1796875" style="1" customWidth="1"/>
    <col min="10755" max="10760" width="9" style="1"/>
    <col min="10761" max="10761" width="7.81640625" style="1" customWidth="1"/>
    <col min="10762" max="10763" width="9" style="1"/>
    <col min="10764" max="10764" width="25" style="1" customWidth="1"/>
    <col min="10765" max="10765" width="10.1796875" style="1" customWidth="1"/>
    <col min="10766" max="10766" width="11" style="1" customWidth="1"/>
    <col min="10767" max="10767" width="12.81640625" style="1" customWidth="1"/>
    <col min="10768" max="11008" width="9" style="1"/>
    <col min="11009" max="11009" width="4.26953125" style="1" customWidth="1"/>
    <col min="11010" max="11010" width="17.1796875" style="1" customWidth="1"/>
    <col min="11011" max="11016" width="9" style="1"/>
    <col min="11017" max="11017" width="7.81640625" style="1" customWidth="1"/>
    <col min="11018" max="11019" width="9" style="1"/>
    <col min="11020" max="11020" width="25" style="1" customWidth="1"/>
    <col min="11021" max="11021" width="10.1796875" style="1" customWidth="1"/>
    <col min="11022" max="11022" width="11" style="1" customWidth="1"/>
    <col min="11023" max="11023" width="12.81640625" style="1" customWidth="1"/>
    <col min="11024" max="11264" width="9" style="1"/>
    <col min="11265" max="11265" width="4.26953125" style="1" customWidth="1"/>
    <col min="11266" max="11266" width="17.1796875" style="1" customWidth="1"/>
    <col min="11267" max="11272" width="9" style="1"/>
    <col min="11273" max="11273" width="7.81640625" style="1" customWidth="1"/>
    <col min="11274" max="11275" width="9" style="1"/>
    <col min="11276" max="11276" width="25" style="1" customWidth="1"/>
    <col min="11277" max="11277" width="10.1796875" style="1" customWidth="1"/>
    <col min="11278" max="11278" width="11" style="1" customWidth="1"/>
    <col min="11279" max="11279" width="12.81640625" style="1" customWidth="1"/>
    <col min="11280" max="11520" width="9" style="1"/>
    <col min="11521" max="11521" width="4.26953125" style="1" customWidth="1"/>
    <col min="11522" max="11522" width="17.1796875" style="1" customWidth="1"/>
    <col min="11523" max="11528" width="9" style="1"/>
    <col min="11529" max="11529" width="7.81640625" style="1" customWidth="1"/>
    <col min="11530" max="11531" width="9" style="1"/>
    <col min="11532" max="11532" width="25" style="1" customWidth="1"/>
    <col min="11533" max="11533" width="10.1796875" style="1" customWidth="1"/>
    <col min="11534" max="11534" width="11" style="1" customWidth="1"/>
    <col min="11535" max="11535" width="12.81640625" style="1" customWidth="1"/>
    <col min="11536" max="11776" width="9" style="1"/>
    <col min="11777" max="11777" width="4.26953125" style="1" customWidth="1"/>
    <col min="11778" max="11778" width="17.1796875" style="1" customWidth="1"/>
    <col min="11779" max="11784" width="9" style="1"/>
    <col min="11785" max="11785" width="7.81640625" style="1" customWidth="1"/>
    <col min="11786" max="11787" width="9" style="1"/>
    <col min="11788" max="11788" width="25" style="1" customWidth="1"/>
    <col min="11789" max="11789" width="10.1796875" style="1" customWidth="1"/>
    <col min="11790" max="11790" width="11" style="1" customWidth="1"/>
    <col min="11791" max="11791" width="12.81640625" style="1" customWidth="1"/>
    <col min="11792" max="12032" width="9" style="1"/>
    <col min="12033" max="12033" width="4.26953125" style="1" customWidth="1"/>
    <col min="12034" max="12034" width="17.1796875" style="1" customWidth="1"/>
    <col min="12035" max="12040" width="9" style="1"/>
    <col min="12041" max="12041" width="7.81640625" style="1" customWidth="1"/>
    <col min="12042" max="12043" width="9" style="1"/>
    <col min="12044" max="12044" width="25" style="1" customWidth="1"/>
    <col min="12045" max="12045" width="10.1796875" style="1" customWidth="1"/>
    <col min="12046" max="12046" width="11" style="1" customWidth="1"/>
    <col min="12047" max="12047" width="12.81640625" style="1" customWidth="1"/>
    <col min="12048" max="12288" width="9" style="1"/>
    <col min="12289" max="12289" width="4.26953125" style="1" customWidth="1"/>
    <col min="12290" max="12290" width="17.1796875" style="1" customWidth="1"/>
    <col min="12291" max="12296" width="9" style="1"/>
    <col min="12297" max="12297" width="7.81640625" style="1" customWidth="1"/>
    <col min="12298" max="12299" width="9" style="1"/>
    <col min="12300" max="12300" width="25" style="1" customWidth="1"/>
    <col min="12301" max="12301" width="10.1796875" style="1" customWidth="1"/>
    <col min="12302" max="12302" width="11" style="1" customWidth="1"/>
    <col min="12303" max="12303" width="12.81640625" style="1" customWidth="1"/>
    <col min="12304" max="12544" width="9" style="1"/>
    <col min="12545" max="12545" width="4.26953125" style="1" customWidth="1"/>
    <col min="12546" max="12546" width="17.1796875" style="1" customWidth="1"/>
    <col min="12547" max="12552" width="9" style="1"/>
    <col min="12553" max="12553" width="7.81640625" style="1" customWidth="1"/>
    <col min="12554" max="12555" width="9" style="1"/>
    <col min="12556" max="12556" width="25" style="1" customWidth="1"/>
    <col min="12557" max="12557" width="10.1796875" style="1" customWidth="1"/>
    <col min="12558" max="12558" width="11" style="1" customWidth="1"/>
    <col min="12559" max="12559" width="12.81640625" style="1" customWidth="1"/>
    <col min="12560" max="12800" width="9" style="1"/>
    <col min="12801" max="12801" width="4.26953125" style="1" customWidth="1"/>
    <col min="12802" max="12802" width="17.1796875" style="1" customWidth="1"/>
    <col min="12803" max="12808" width="9" style="1"/>
    <col min="12809" max="12809" width="7.81640625" style="1" customWidth="1"/>
    <col min="12810" max="12811" width="9" style="1"/>
    <col min="12812" max="12812" width="25" style="1" customWidth="1"/>
    <col min="12813" max="12813" width="10.1796875" style="1" customWidth="1"/>
    <col min="12814" max="12814" width="11" style="1" customWidth="1"/>
    <col min="12815" max="12815" width="12.81640625" style="1" customWidth="1"/>
    <col min="12816" max="13056" width="9" style="1"/>
    <col min="13057" max="13057" width="4.26953125" style="1" customWidth="1"/>
    <col min="13058" max="13058" width="17.1796875" style="1" customWidth="1"/>
    <col min="13059" max="13064" width="9" style="1"/>
    <col min="13065" max="13065" width="7.81640625" style="1" customWidth="1"/>
    <col min="13066" max="13067" width="9" style="1"/>
    <col min="13068" max="13068" width="25" style="1" customWidth="1"/>
    <col min="13069" max="13069" width="10.1796875" style="1" customWidth="1"/>
    <col min="13070" max="13070" width="11" style="1" customWidth="1"/>
    <col min="13071" max="13071" width="12.81640625" style="1" customWidth="1"/>
    <col min="13072" max="13312" width="9" style="1"/>
    <col min="13313" max="13313" width="4.26953125" style="1" customWidth="1"/>
    <col min="13314" max="13314" width="17.1796875" style="1" customWidth="1"/>
    <col min="13315" max="13320" width="9" style="1"/>
    <col min="13321" max="13321" width="7.81640625" style="1" customWidth="1"/>
    <col min="13322" max="13323" width="9" style="1"/>
    <col min="13324" max="13324" width="25" style="1" customWidth="1"/>
    <col min="13325" max="13325" width="10.1796875" style="1" customWidth="1"/>
    <col min="13326" max="13326" width="11" style="1" customWidth="1"/>
    <col min="13327" max="13327" width="12.81640625" style="1" customWidth="1"/>
    <col min="13328" max="13568" width="9" style="1"/>
    <col min="13569" max="13569" width="4.26953125" style="1" customWidth="1"/>
    <col min="13570" max="13570" width="17.1796875" style="1" customWidth="1"/>
    <col min="13571" max="13576" width="9" style="1"/>
    <col min="13577" max="13577" width="7.81640625" style="1" customWidth="1"/>
    <col min="13578" max="13579" width="9" style="1"/>
    <col min="13580" max="13580" width="25" style="1" customWidth="1"/>
    <col min="13581" max="13581" width="10.1796875" style="1" customWidth="1"/>
    <col min="13582" max="13582" width="11" style="1" customWidth="1"/>
    <col min="13583" max="13583" width="12.81640625" style="1" customWidth="1"/>
    <col min="13584" max="13824" width="9" style="1"/>
    <col min="13825" max="13825" width="4.26953125" style="1" customWidth="1"/>
    <col min="13826" max="13826" width="17.1796875" style="1" customWidth="1"/>
    <col min="13827" max="13832" width="9" style="1"/>
    <col min="13833" max="13833" width="7.81640625" style="1" customWidth="1"/>
    <col min="13834" max="13835" width="9" style="1"/>
    <col min="13836" max="13836" width="25" style="1" customWidth="1"/>
    <col min="13837" max="13837" width="10.1796875" style="1" customWidth="1"/>
    <col min="13838" max="13838" width="11" style="1" customWidth="1"/>
    <col min="13839" max="13839" width="12.81640625" style="1" customWidth="1"/>
    <col min="13840" max="14080" width="9" style="1"/>
    <col min="14081" max="14081" width="4.26953125" style="1" customWidth="1"/>
    <col min="14082" max="14082" width="17.1796875" style="1" customWidth="1"/>
    <col min="14083" max="14088" width="9" style="1"/>
    <col min="14089" max="14089" width="7.81640625" style="1" customWidth="1"/>
    <col min="14090" max="14091" width="9" style="1"/>
    <col min="14092" max="14092" width="25" style="1" customWidth="1"/>
    <col min="14093" max="14093" width="10.1796875" style="1" customWidth="1"/>
    <col min="14094" max="14094" width="11" style="1" customWidth="1"/>
    <col min="14095" max="14095" width="12.81640625" style="1" customWidth="1"/>
    <col min="14096" max="14336" width="9" style="1"/>
    <col min="14337" max="14337" width="4.26953125" style="1" customWidth="1"/>
    <col min="14338" max="14338" width="17.1796875" style="1" customWidth="1"/>
    <col min="14339" max="14344" width="9" style="1"/>
    <col min="14345" max="14345" width="7.81640625" style="1" customWidth="1"/>
    <col min="14346" max="14347" width="9" style="1"/>
    <col min="14348" max="14348" width="25" style="1" customWidth="1"/>
    <col min="14349" max="14349" width="10.1796875" style="1" customWidth="1"/>
    <col min="14350" max="14350" width="11" style="1" customWidth="1"/>
    <col min="14351" max="14351" width="12.81640625" style="1" customWidth="1"/>
    <col min="14352" max="14592" width="9" style="1"/>
    <col min="14593" max="14593" width="4.26953125" style="1" customWidth="1"/>
    <col min="14594" max="14594" width="17.1796875" style="1" customWidth="1"/>
    <col min="14595" max="14600" width="9" style="1"/>
    <col min="14601" max="14601" width="7.81640625" style="1" customWidth="1"/>
    <col min="14602" max="14603" width="9" style="1"/>
    <col min="14604" max="14604" width="25" style="1" customWidth="1"/>
    <col min="14605" max="14605" width="10.1796875" style="1" customWidth="1"/>
    <col min="14606" max="14606" width="11" style="1" customWidth="1"/>
    <col min="14607" max="14607" width="12.81640625" style="1" customWidth="1"/>
    <col min="14608" max="14848" width="9" style="1"/>
    <col min="14849" max="14849" width="4.26953125" style="1" customWidth="1"/>
    <col min="14850" max="14850" width="17.1796875" style="1" customWidth="1"/>
    <col min="14851" max="14856" width="9" style="1"/>
    <col min="14857" max="14857" width="7.81640625" style="1" customWidth="1"/>
    <col min="14858" max="14859" width="9" style="1"/>
    <col min="14860" max="14860" width="25" style="1" customWidth="1"/>
    <col min="14861" max="14861" width="10.1796875" style="1" customWidth="1"/>
    <col min="14862" max="14862" width="11" style="1" customWidth="1"/>
    <col min="14863" max="14863" width="12.81640625" style="1" customWidth="1"/>
    <col min="14864" max="15104" width="9" style="1"/>
    <col min="15105" max="15105" width="4.26953125" style="1" customWidth="1"/>
    <col min="15106" max="15106" width="17.1796875" style="1" customWidth="1"/>
    <col min="15107" max="15112" width="9" style="1"/>
    <col min="15113" max="15113" width="7.81640625" style="1" customWidth="1"/>
    <col min="15114" max="15115" width="9" style="1"/>
    <col min="15116" max="15116" width="25" style="1" customWidth="1"/>
    <col min="15117" max="15117" width="10.1796875" style="1" customWidth="1"/>
    <col min="15118" max="15118" width="11" style="1" customWidth="1"/>
    <col min="15119" max="15119" width="12.81640625" style="1" customWidth="1"/>
    <col min="15120" max="15360" width="9" style="1"/>
    <col min="15361" max="15361" width="4.26953125" style="1" customWidth="1"/>
    <col min="15362" max="15362" width="17.1796875" style="1" customWidth="1"/>
    <col min="15363" max="15368" width="9" style="1"/>
    <col min="15369" max="15369" width="7.81640625" style="1" customWidth="1"/>
    <col min="15370" max="15371" width="9" style="1"/>
    <col min="15372" max="15372" width="25" style="1" customWidth="1"/>
    <col min="15373" max="15373" width="10.1796875" style="1" customWidth="1"/>
    <col min="15374" max="15374" width="11" style="1" customWidth="1"/>
    <col min="15375" max="15375" width="12.81640625" style="1" customWidth="1"/>
    <col min="15376" max="15616" width="9" style="1"/>
    <col min="15617" max="15617" width="4.26953125" style="1" customWidth="1"/>
    <col min="15618" max="15618" width="17.1796875" style="1" customWidth="1"/>
    <col min="15619" max="15624" width="9" style="1"/>
    <col min="15625" max="15625" width="7.81640625" style="1" customWidth="1"/>
    <col min="15626" max="15627" width="9" style="1"/>
    <col min="15628" max="15628" width="25" style="1" customWidth="1"/>
    <col min="15629" max="15629" width="10.1796875" style="1" customWidth="1"/>
    <col min="15630" max="15630" width="11" style="1" customWidth="1"/>
    <col min="15631" max="15631" width="12.81640625" style="1" customWidth="1"/>
    <col min="15632" max="15872" width="9" style="1"/>
    <col min="15873" max="15873" width="4.26953125" style="1" customWidth="1"/>
    <col min="15874" max="15874" width="17.1796875" style="1" customWidth="1"/>
    <col min="15875" max="15880" width="9" style="1"/>
    <col min="15881" max="15881" width="7.81640625" style="1" customWidth="1"/>
    <col min="15882" max="15883" width="9" style="1"/>
    <col min="15884" max="15884" width="25" style="1" customWidth="1"/>
    <col min="15885" max="15885" width="10.1796875" style="1" customWidth="1"/>
    <col min="15886" max="15886" width="11" style="1" customWidth="1"/>
    <col min="15887" max="15887" width="12.81640625" style="1" customWidth="1"/>
    <col min="15888" max="16128" width="9" style="1"/>
    <col min="16129" max="16129" width="4.26953125" style="1" customWidth="1"/>
    <col min="16130" max="16130" width="17.1796875" style="1" customWidth="1"/>
    <col min="16131" max="16136" width="9" style="1"/>
    <col min="16137" max="16137" width="7.81640625" style="1" customWidth="1"/>
    <col min="16138" max="16139" width="9" style="1"/>
    <col min="16140" max="16140" width="25" style="1" customWidth="1"/>
    <col min="16141" max="16141" width="10.1796875" style="1" customWidth="1"/>
    <col min="16142" max="16142" width="11" style="1" customWidth="1"/>
    <col min="16143" max="16143" width="12.81640625" style="1" customWidth="1"/>
    <col min="16144" max="16384" width="9" style="1"/>
  </cols>
  <sheetData>
    <row r="1" spans="1:15" ht="13">
      <c r="A1" s="348" t="s">
        <v>295</v>
      </c>
      <c r="B1" s="348"/>
      <c r="C1" s="348"/>
      <c r="D1" s="348"/>
      <c r="E1" s="348"/>
      <c r="F1" s="348"/>
      <c r="G1" s="348"/>
      <c r="H1" s="348"/>
      <c r="I1" s="348"/>
    </row>
    <row r="2" spans="1:15" ht="13">
      <c r="A2" s="348" t="s">
        <v>296</v>
      </c>
      <c r="B2" s="348"/>
      <c r="C2" s="348"/>
      <c r="D2" s="348"/>
      <c r="E2" s="348"/>
      <c r="F2" s="348"/>
      <c r="G2" s="348"/>
      <c r="H2" s="348"/>
      <c r="I2" s="348"/>
    </row>
    <row r="3" spans="1:15" ht="15">
      <c r="A3" s="348" t="s">
        <v>312</v>
      </c>
      <c r="B3" s="348"/>
      <c r="C3" s="348"/>
      <c r="D3" s="348"/>
      <c r="E3" s="348"/>
      <c r="F3" s="348"/>
      <c r="G3" s="348"/>
      <c r="H3" s="348"/>
      <c r="L3" s="17" t="s">
        <v>242</v>
      </c>
      <c r="M3" s="17"/>
      <c r="N3" s="17"/>
      <c r="O3" s="17"/>
    </row>
    <row r="4" spans="1:15" ht="15.5">
      <c r="L4" s="18" t="s">
        <v>243</v>
      </c>
      <c r="M4" s="19"/>
      <c r="N4" s="19"/>
      <c r="O4" s="19"/>
    </row>
    <row r="5" spans="1:15" ht="15.5">
      <c r="A5" s="2" t="s">
        <v>244</v>
      </c>
      <c r="B5" s="3" t="s">
        <v>245</v>
      </c>
      <c r="C5" s="3" t="s">
        <v>246</v>
      </c>
      <c r="D5" s="3" t="s">
        <v>247</v>
      </c>
      <c r="E5" s="3" t="s">
        <v>248</v>
      </c>
      <c r="F5" s="3" t="s">
        <v>249</v>
      </c>
      <c r="G5" s="3" t="s">
        <v>250</v>
      </c>
      <c r="H5" s="3" t="s">
        <v>251</v>
      </c>
      <c r="I5" s="3" t="s">
        <v>252</v>
      </c>
      <c r="L5" s="18" t="str">
        <f>A3</f>
        <v>Tahun 2024</v>
      </c>
      <c r="M5" s="19"/>
      <c r="N5" s="19"/>
      <c r="O5" s="19"/>
    </row>
    <row r="6" spans="1:15">
      <c r="A6" s="4"/>
      <c r="B6" s="5" t="s">
        <v>253</v>
      </c>
      <c r="C6" s="5" t="s">
        <v>254</v>
      </c>
      <c r="D6" s="5"/>
      <c r="E6" s="5"/>
      <c r="F6" s="5"/>
      <c r="G6" s="5"/>
      <c r="H6" s="5"/>
      <c r="I6" s="5"/>
      <c r="L6" s="350" t="s">
        <v>255</v>
      </c>
      <c r="M6" s="349" t="s">
        <v>256</v>
      </c>
      <c r="N6" s="349" t="s">
        <v>257</v>
      </c>
      <c r="O6" s="349" t="s">
        <v>258</v>
      </c>
    </row>
    <row r="7" spans="1:15" ht="18" customHeight="1">
      <c r="A7" s="6" t="s">
        <v>259</v>
      </c>
      <c r="B7" s="6" t="s">
        <v>260</v>
      </c>
      <c r="C7" s="7">
        <f>'Tabel NBM 2024'!U12</f>
        <v>1204.2190398612802</v>
      </c>
      <c r="D7" s="8">
        <f>(C7/2200)*100</f>
        <v>54.737229084603648</v>
      </c>
      <c r="E7" s="8">
        <v>0.5</v>
      </c>
      <c r="F7" s="9">
        <f t="shared" ref="F7:F15" si="0">D7*E7</f>
        <v>27.368614542301824</v>
      </c>
      <c r="G7" s="10">
        <f t="shared" ref="G7:G15" si="1">IF(F7&gt;=H7,H7,F7)</f>
        <v>25</v>
      </c>
      <c r="H7" s="8">
        <v>25</v>
      </c>
      <c r="I7" s="259"/>
      <c r="L7" s="350"/>
      <c r="M7" s="349"/>
      <c r="N7" s="349"/>
      <c r="O7" s="349"/>
    </row>
    <row r="8" spans="1:15" ht="15.5">
      <c r="A8" s="6" t="s">
        <v>261</v>
      </c>
      <c r="B8" s="6" t="s">
        <v>262</v>
      </c>
      <c r="C8" s="7">
        <f>'Tabel NBM 2024'!U20+'Tabel NBM 2024'!U86</f>
        <v>196.21174444316088</v>
      </c>
      <c r="D8" s="8">
        <f t="shared" ref="D8:D14" si="2">(C8/2200)*100</f>
        <v>8.9187156565073131</v>
      </c>
      <c r="E8" s="8">
        <v>0.5</v>
      </c>
      <c r="F8" s="9">
        <f t="shared" si="0"/>
        <v>4.4593578282536566</v>
      </c>
      <c r="G8" s="10">
        <f t="shared" si="1"/>
        <v>2.5</v>
      </c>
      <c r="H8" s="8">
        <v>2.5</v>
      </c>
      <c r="I8" s="259"/>
      <c r="L8" s="260" t="s">
        <v>263</v>
      </c>
      <c r="M8" s="260" t="s">
        <v>41</v>
      </c>
      <c r="N8" s="260" t="s">
        <v>42</v>
      </c>
      <c r="O8" s="260" t="s">
        <v>43</v>
      </c>
    </row>
    <row r="9" spans="1:15" ht="17" customHeight="1">
      <c r="A9" s="6" t="s">
        <v>264</v>
      </c>
      <c r="B9" s="6" t="s">
        <v>265</v>
      </c>
      <c r="C9" s="7">
        <f>'Tabel NBM 2024'!U117-'Tabel NBM 2024'!U128+'Tabel NBM 2024'!U130+'Tabel NBM 2024'!U136+'Tabel NBM 2024'!U140-'Tabel NBM 2024'!U163</f>
        <v>272.24313797594408</v>
      </c>
      <c r="D9" s="8">
        <f t="shared" si="2"/>
        <v>12.37468808981564</v>
      </c>
      <c r="E9" s="8">
        <v>2</v>
      </c>
      <c r="F9" s="9">
        <f t="shared" si="0"/>
        <v>24.74937617963128</v>
      </c>
      <c r="G9" s="10">
        <f t="shared" si="1"/>
        <v>24</v>
      </c>
      <c r="H9" s="8">
        <v>24</v>
      </c>
      <c r="I9" s="259"/>
      <c r="L9" s="20"/>
      <c r="M9" s="22"/>
      <c r="N9" s="22"/>
      <c r="O9" s="22"/>
    </row>
    <row r="10" spans="1:15" ht="16" customHeight="1">
      <c r="A10" s="6" t="s">
        <v>266</v>
      </c>
      <c r="B10" s="6" t="s">
        <v>267</v>
      </c>
      <c r="C10" s="7">
        <f>'Tabel NBM 2024'!U177+'Tabel NBM 2024'!U188+'Tabel NBM 2024'!U128</f>
        <v>278.222656791877</v>
      </c>
      <c r="D10" s="8">
        <f t="shared" si="2"/>
        <v>12.646484399630772</v>
      </c>
      <c r="E10" s="8">
        <v>0.5</v>
      </c>
      <c r="F10" s="9">
        <f t="shared" si="0"/>
        <v>6.323242199815386</v>
      </c>
      <c r="G10" s="10">
        <f t="shared" si="1"/>
        <v>5</v>
      </c>
      <c r="H10" s="8">
        <v>5</v>
      </c>
      <c r="I10" s="259"/>
      <c r="L10" s="22" t="s">
        <v>260</v>
      </c>
      <c r="M10" s="23">
        <f>'Tabel NBM 2024'!U12</f>
        <v>1204.2190398612802</v>
      </c>
      <c r="N10" s="24">
        <f>'Tabel NBM 2024'!V12</f>
        <v>29.173269575382609</v>
      </c>
      <c r="O10" s="24">
        <f>'Tabel NBM 2024'!W12</f>
        <v>5.5262104151735798</v>
      </c>
    </row>
    <row r="11" spans="1:15" ht="15.5">
      <c r="A11" s="6" t="s">
        <v>268</v>
      </c>
      <c r="B11" s="6" t="s">
        <v>269</v>
      </c>
      <c r="C11" s="7">
        <f>'Tabel NBM 2024'!U36</f>
        <v>188.19807874677917</v>
      </c>
      <c r="D11" s="8">
        <f t="shared" si="2"/>
        <v>8.5544581248535998</v>
      </c>
      <c r="E11" s="8">
        <v>0.5</v>
      </c>
      <c r="F11" s="9">
        <f t="shared" si="0"/>
        <v>4.2772290624267999</v>
      </c>
      <c r="G11" s="10">
        <f t="shared" si="1"/>
        <v>1</v>
      </c>
      <c r="H11" s="8">
        <v>1</v>
      </c>
      <c r="I11" s="259"/>
      <c r="L11" s="22" t="s">
        <v>270</v>
      </c>
      <c r="M11" s="279">
        <f>'Tabel NBM 2024'!U20</f>
        <v>193.16822837178427</v>
      </c>
      <c r="N11" s="24">
        <f>'Tabel NBM 2024'!V20</f>
        <v>1.35618824553308</v>
      </c>
      <c r="O11" s="24">
        <f>'Tabel NBM 2024'!W20</f>
        <v>0.74169113974314516</v>
      </c>
    </row>
    <row r="12" spans="1:15" ht="15.5">
      <c r="A12" s="6" t="s">
        <v>271</v>
      </c>
      <c r="B12" s="6" t="s">
        <v>272</v>
      </c>
      <c r="C12" s="7">
        <f>'Tabel NBM 2024'!U30-'Tabel NBM 2024'!U36+'Tabel NBM 2024'!U84</f>
        <v>116.13551983508488</v>
      </c>
      <c r="D12" s="8">
        <f t="shared" si="2"/>
        <v>5.2788872652311314</v>
      </c>
      <c r="E12" s="8">
        <v>2</v>
      </c>
      <c r="F12" s="9">
        <f t="shared" si="0"/>
        <v>10.557774530462263</v>
      </c>
      <c r="G12" s="10">
        <f t="shared" si="1"/>
        <v>10</v>
      </c>
      <c r="H12" s="8">
        <v>10</v>
      </c>
      <c r="I12" s="259"/>
      <c r="L12" s="22" t="s">
        <v>273</v>
      </c>
      <c r="M12" s="279">
        <f>'Tabel NBM 2024'!U26</f>
        <v>118.69260066758864</v>
      </c>
      <c r="N12" s="24">
        <f>'Tabel NBM 2024'!V26</f>
        <v>1.0135454721545274E-2</v>
      </c>
      <c r="O12" s="24">
        <f>'Tabel NBM 2024'!W26</f>
        <v>3.3784849071817578E-2</v>
      </c>
    </row>
    <row r="13" spans="1:15" ht="15.5">
      <c r="A13" s="6" t="s">
        <v>274</v>
      </c>
      <c r="B13" s="6" t="s">
        <v>273</v>
      </c>
      <c r="C13" s="7">
        <f>'Tabel NBM 2024'!U26</f>
        <v>118.69260066758864</v>
      </c>
      <c r="D13" s="8">
        <f t="shared" si="2"/>
        <v>5.39511821216312</v>
      </c>
      <c r="E13" s="8">
        <v>0.5</v>
      </c>
      <c r="F13" s="9">
        <f t="shared" si="0"/>
        <v>2.69755910608156</v>
      </c>
      <c r="G13" s="10">
        <f t="shared" si="1"/>
        <v>2.5</v>
      </c>
      <c r="H13" s="8">
        <v>2.5</v>
      </c>
      <c r="I13" s="259"/>
      <c r="L13" s="22" t="s">
        <v>275</v>
      </c>
      <c r="M13" s="279">
        <f>'Tabel NBM 2024'!U30</f>
        <v>300.6838107366392</v>
      </c>
      <c r="N13" s="24">
        <f>'Tabel NBM 2024'!V30</f>
        <v>8.0444895799991443</v>
      </c>
      <c r="O13" s="24">
        <f>'Tabel NBM 2024'!W30</f>
        <v>25.840427188397268</v>
      </c>
    </row>
    <row r="14" spans="1:15" ht="15.5">
      <c r="A14" s="6" t="s">
        <v>276</v>
      </c>
      <c r="B14" s="6" t="s">
        <v>277</v>
      </c>
      <c r="C14" s="7">
        <f>'Tabel NBM 2024'!U39+'Tabel NBM 2024'!U81-'Tabel NBM 2024'!U84-'Tabel NBM 2024'!U86+'Tabel NBM 2024'!U163</f>
        <v>114.14511793068729</v>
      </c>
      <c r="D14" s="8">
        <f t="shared" si="2"/>
        <v>5.1884144513948769</v>
      </c>
      <c r="E14" s="8">
        <v>5</v>
      </c>
      <c r="F14" s="9">
        <f t="shared" si="0"/>
        <v>25.942072256974384</v>
      </c>
      <c r="G14" s="10">
        <f t="shared" si="1"/>
        <v>25.942072256974384</v>
      </c>
      <c r="H14" s="8">
        <v>30</v>
      </c>
      <c r="I14" s="259"/>
      <c r="L14" s="22" t="s">
        <v>278</v>
      </c>
      <c r="M14" s="279">
        <f>'Tabel NBM 2024'!U39</f>
        <v>82.479534933643464</v>
      </c>
      <c r="N14" s="24">
        <f>'Tabel NBM 2024'!V39</f>
        <v>0.89662364707586495</v>
      </c>
      <c r="O14" s="24">
        <f>'Tabel NBM 2024'!W39</f>
        <v>0.3708092837057364</v>
      </c>
    </row>
    <row r="15" spans="1:15" ht="15.5">
      <c r="A15" s="6" t="s">
        <v>279</v>
      </c>
      <c r="B15" s="6" t="s">
        <v>280</v>
      </c>
      <c r="C15" s="7"/>
      <c r="D15" s="8">
        <v>0</v>
      </c>
      <c r="E15" s="8">
        <v>0</v>
      </c>
      <c r="F15" s="9">
        <f t="shared" si="0"/>
        <v>0</v>
      </c>
      <c r="G15" s="10">
        <f t="shared" si="1"/>
        <v>0</v>
      </c>
      <c r="H15" s="8">
        <v>0</v>
      </c>
      <c r="I15" s="21"/>
      <c r="L15" s="22" t="s">
        <v>281</v>
      </c>
      <c r="M15" s="279">
        <f>'Tabel NBM 2024'!U81</f>
        <v>38.358886913645279</v>
      </c>
      <c r="N15" s="24">
        <v>1.96</v>
      </c>
      <c r="O15" s="24">
        <f>'Tabel NBM 2024'!W81</f>
        <v>0.4362948567631813</v>
      </c>
    </row>
    <row r="16" spans="1:15" ht="15.5">
      <c r="A16" s="6"/>
      <c r="B16" s="6" t="s">
        <v>282</v>
      </c>
      <c r="C16" s="7">
        <f>SUM(C7:C15)</f>
        <v>2488.0678962524021</v>
      </c>
      <c r="D16" s="11">
        <f>SUM(D7:D15)</f>
        <v>113.0939952842001</v>
      </c>
      <c r="E16" s="12"/>
      <c r="F16" s="9">
        <f>SUM(F7:F15)</f>
        <v>106.37522570594714</v>
      </c>
      <c r="G16" s="13">
        <f>SUM(G7:G15)</f>
        <v>95.942072256974384</v>
      </c>
      <c r="H16" s="14">
        <f>SUM(H7:H15)</f>
        <v>100</v>
      </c>
      <c r="I16" s="14"/>
      <c r="L16" s="22" t="s">
        <v>283</v>
      </c>
      <c r="M16" s="279">
        <f>'Tabel NBM 2024'!U117</f>
        <v>115.77304433585745</v>
      </c>
      <c r="N16" s="24">
        <f>'Tabel NBM 2024'!V117</f>
        <v>4.9539623997153068</v>
      </c>
      <c r="O16" s="24">
        <f>'Tabel NBM 2024'!W117</f>
        <v>10.489735207303836</v>
      </c>
    </row>
    <row r="17" spans="1:15" ht="15.5">
      <c r="L17" s="22" t="s">
        <v>284</v>
      </c>
      <c r="M17" s="279">
        <f>'Tabel NBM 2024'!U130</f>
        <v>22.134984442105157</v>
      </c>
      <c r="N17" s="24">
        <v>1.82</v>
      </c>
      <c r="O17" s="24">
        <f>'Tabel NBM 2024'!W130</f>
        <v>1.5520005872510618</v>
      </c>
    </row>
    <row r="18" spans="1:15" ht="15.5">
      <c r="B18" s="1" t="s">
        <v>285</v>
      </c>
      <c r="L18" s="22" t="s">
        <v>286</v>
      </c>
      <c r="M18" s="279">
        <f>'Tabel NBM 2024'!U136</f>
        <v>8.5009237340817041</v>
      </c>
      <c r="N18" s="24">
        <f>'Tabel NBM 2024'!V136</f>
        <v>0.44595009752559767</v>
      </c>
      <c r="O18" s="24">
        <f>'Tabel NBM 2024'!W136</f>
        <v>0.48775791916862238</v>
      </c>
    </row>
    <row r="19" spans="1:15" ht="15.5">
      <c r="L19" s="22" t="s">
        <v>287</v>
      </c>
      <c r="M19" s="279">
        <f>'Tabel NBM 2024'!U140</f>
        <v>127.92318323072124</v>
      </c>
      <c r="N19" s="24">
        <f>'Tabel NBM 2024'!V140</f>
        <v>20.416166412623372</v>
      </c>
      <c r="O19" s="24">
        <f>'Tabel NBM 2024'!W140</f>
        <v>4.0531693138972846</v>
      </c>
    </row>
    <row r="20" spans="1:15" ht="15.5">
      <c r="L20" s="22" t="s">
        <v>267</v>
      </c>
      <c r="M20" s="279">
        <f>'Tabel NBM 2024'!U177+'Tabel NBM 2024'!U188</f>
        <v>276.13365902505552</v>
      </c>
      <c r="N20" s="24">
        <f>'Tabel NBM 2024'!V177+'Tabel NBM 2024'!V188</f>
        <v>7.3708737173597091E-2</v>
      </c>
      <c r="O20" s="24">
        <v>16.18</v>
      </c>
    </row>
    <row r="21" spans="1:15">
      <c r="A21" s="2" t="s">
        <v>244</v>
      </c>
      <c r="B21" s="3" t="s">
        <v>245</v>
      </c>
      <c r="C21" s="3" t="s">
        <v>246</v>
      </c>
      <c r="D21" s="3" t="s">
        <v>247</v>
      </c>
      <c r="E21" s="3" t="s">
        <v>248</v>
      </c>
      <c r="F21" s="3" t="s">
        <v>249</v>
      </c>
      <c r="G21" s="3" t="s">
        <v>250</v>
      </c>
      <c r="H21" s="3" t="s">
        <v>251</v>
      </c>
      <c r="I21" s="3" t="s">
        <v>252</v>
      </c>
      <c r="N21" s="25"/>
      <c r="O21" s="25"/>
    </row>
    <row r="22" spans="1:15" ht="13">
      <c r="A22" s="4"/>
      <c r="B22" s="5" t="s">
        <v>253</v>
      </c>
      <c r="C22" s="5" t="s">
        <v>254</v>
      </c>
      <c r="D22" s="5"/>
      <c r="E22" s="5"/>
      <c r="F22" s="5"/>
      <c r="G22" s="5"/>
      <c r="H22" s="5"/>
      <c r="I22" s="5"/>
      <c r="L22" s="26" t="s">
        <v>238</v>
      </c>
      <c r="M22" s="27">
        <f>SUM(M10:M20)</f>
        <v>2488.0678962524025</v>
      </c>
      <c r="N22" s="28">
        <f t="shared" ref="N22:O22" si="3">SUM(N10:N20)</f>
        <v>69.150494149750131</v>
      </c>
      <c r="O22" s="28">
        <f t="shared" si="3"/>
        <v>65.711880760475537</v>
      </c>
    </row>
    <row r="23" spans="1:15" ht="13">
      <c r="A23" s="6" t="s">
        <v>259</v>
      </c>
      <c r="B23" s="6" t="s">
        <v>260</v>
      </c>
      <c r="C23" s="7">
        <f>C7</f>
        <v>1204.2190398612802</v>
      </c>
      <c r="D23" s="8">
        <f>(C23/2400)*100</f>
        <v>50.175793327553343</v>
      </c>
      <c r="E23" s="8">
        <v>0.5</v>
      </c>
      <c r="F23" s="15">
        <f t="shared" ref="F23:F31" si="4">D23*E23</f>
        <v>25.087896663776672</v>
      </c>
      <c r="G23" s="16">
        <f t="shared" ref="G23:G31" si="5">IF(F23&gt;=H23,H23,F23)</f>
        <v>25</v>
      </c>
      <c r="H23" s="8">
        <v>25</v>
      </c>
      <c r="I23" s="259"/>
      <c r="L23" s="26" t="s">
        <v>240</v>
      </c>
      <c r="M23" s="27">
        <v>2216.0535024698884</v>
      </c>
      <c r="N23" s="28">
        <v>41.602583118403032</v>
      </c>
      <c r="O23" s="28">
        <v>50.59759400154357</v>
      </c>
    </row>
    <row r="24" spans="1:15" ht="13">
      <c r="A24" s="6" t="s">
        <v>261</v>
      </c>
      <c r="B24" s="6" t="s">
        <v>262</v>
      </c>
      <c r="C24" s="7">
        <f t="shared" ref="C24:C31" si="6">C8</f>
        <v>196.21174444316088</v>
      </c>
      <c r="D24" s="8">
        <f t="shared" ref="D24:D30" si="7">(C24/2400)*100</f>
        <v>8.1754893517983707</v>
      </c>
      <c r="E24" s="8">
        <v>0.5</v>
      </c>
      <c r="F24" s="15">
        <f t="shared" si="4"/>
        <v>4.0877446758991853</v>
      </c>
      <c r="G24" s="16">
        <f t="shared" si="5"/>
        <v>2.5</v>
      </c>
      <c r="H24" s="8">
        <v>2.5</v>
      </c>
      <c r="I24" s="259"/>
      <c r="L24" s="26" t="s">
        <v>241</v>
      </c>
      <c r="M24" s="27">
        <v>302.57877830117388</v>
      </c>
      <c r="N24" s="28">
        <v>28.467563786977514</v>
      </c>
      <c r="O24" s="28">
        <v>19.320169563961478</v>
      </c>
    </row>
    <row r="25" spans="1:15">
      <c r="A25" s="6" t="s">
        <v>264</v>
      </c>
      <c r="B25" s="6" t="s">
        <v>265</v>
      </c>
      <c r="C25" s="7">
        <f t="shared" si="6"/>
        <v>272.24313797594408</v>
      </c>
      <c r="D25" s="8">
        <f t="shared" si="7"/>
        <v>11.343464082331003</v>
      </c>
      <c r="E25" s="8">
        <v>2</v>
      </c>
      <c r="F25" s="15">
        <f t="shared" si="4"/>
        <v>22.686928164662007</v>
      </c>
      <c r="G25" s="16">
        <f t="shared" si="5"/>
        <v>22.686928164662007</v>
      </c>
      <c r="H25" s="8">
        <v>24</v>
      </c>
      <c r="I25" s="259"/>
    </row>
    <row r="26" spans="1:15">
      <c r="A26" s="6" t="s">
        <v>266</v>
      </c>
      <c r="B26" s="6" t="s">
        <v>267</v>
      </c>
      <c r="C26" s="7">
        <f t="shared" si="6"/>
        <v>278.222656791877</v>
      </c>
      <c r="D26" s="8">
        <f t="shared" si="7"/>
        <v>11.592610699661542</v>
      </c>
      <c r="E26" s="8">
        <v>0.5</v>
      </c>
      <c r="F26" s="15">
        <f t="shared" si="4"/>
        <v>5.7963053498307708</v>
      </c>
      <c r="G26" s="16">
        <f t="shared" si="5"/>
        <v>5</v>
      </c>
      <c r="H26" s="8">
        <v>5</v>
      </c>
      <c r="I26" s="259"/>
      <c r="L26" s="1" t="s">
        <v>288</v>
      </c>
    </row>
    <row r="27" spans="1:15">
      <c r="A27" s="6" t="s">
        <v>268</v>
      </c>
      <c r="B27" s="6" t="s">
        <v>269</v>
      </c>
      <c r="C27" s="7">
        <f t="shared" si="6"/>
        <v>188.19807874677917</v>
      </c>
      <c r="D27" s="8">
        <f t="shared" si="7"/>
        <v>7.841586614449132</v>
      </c>
      <c r="E27" s="8">
        <v>0.5</v>
      </c>
      <c r="F27" s="15">
        <f t="shared" si="4"/>
        <v>3.920793307224566</v>
      </c>
      <c r="G27" s="16">
        <f t="shared" si="5"/>
        <v>1</v>
      </c>
      <c r="H27" s="8">
        <v>1</v>
      </c>
      <c r="I27" s="259"/>
      <c r="L27" s="1" t="s">
        <v>289</v>
      </c>
    </row>
    <row r="28" spans="1:15">
      <c r="A28" s="6" t="s">
        <v>271</v>
      </c>
      <c r="B28" s="6" t="s">
        <v>272</v>
      </c>
      <c r="C28" s="7">
        <f t="shared" si="6"/>
        <v>116.13551983508488</v>
      </c>
      <c r="D28" s="8">
        <f t="shared" si="7"/>
        <v>4.8389799931285369</v>
      </c>
      <c r="E28" s="8">
        <v>2</v>
      </c>
      <c r="F28" s="15">
        <f t="shared" si="4"/>
        <v>9.6779599862570738</v>
      </c>
      <c r="G28" s="16">
        <f t="shared" si="5"/>
        <v>9.6779599862570738</v>
      </c>
      <c r="H28" s="8">
        <v>10</v>
      </c>
      <c r="I28" s="259"/>
    </row>
    <row r="29" spans="1:15" ht="14.5">
      <c r="A29" s="6" t="s">
        <v>274</v>
      </c>
      <c r="B29" s="6" t="s">
        <v>273</v>
      </c>
      <c r="C29" s="7">
        <f t="shared" si="6"/>
        <v>118.69260066758864</v>
      </c>
      <c r="D29" s="8">
        <f t="shared" si="7"/>
        <v>4.9455250278161929</v>
      </c>
      <c r="E29" s="8">
        <v>0.5</v>
      </c>
      <c r="F29" s="15">
        <f t="shared" si="4"/>
        <v>2.4727625139080964</v>
      </c>
      <c r="G29" s="16">
        <f t="shared" si="5"/>
        <v>2.4727625139080964</v>
      </c>
      <c r="H29" s="8">
        <v>2.5</v>
      </c>
      <c r="I29" s="259"/>
      <c r="K29"/>
      <c r="L29"/>
      <c r="M29"/>
      <c r="N29"/>
      <c r="O29"/>
    </row>
    <row r="30" spans="1:15" ht="14.5">
      <c r="A30" s="6" t="s">
        <v>276</v>
      </c>
      <c r="B30" s="6" t="s">
        <v>277</v>
      </c>
      <c r="C30" s="7">
        <f t="shared" si="6"/>
        <v>114.14511793068729</v>
      </c>
      <c r="D30" s="8">
        <f t="shared" si="7"/>
        <v>4.7560465804453038</v>
      </c>
      <c r="E30" s="8">
        <v>5</v>
      </c>
      <c r="F30" s="15">
        <f t="shared" si="4"/>
        <v>23.780232902226519</v>
      </c>
      <c r="G30" s="16">
        <f t="shared" si="5"/>
        <v>23.780232902226519</v>
      </c>
      <c r="H30" s="8">
        <v>30</v>
      </c>
      <c r="I30" s="259"/>
      <c r="K30"/>
      <c r="L30"/>
      <c r="M30"/>
      <c r="N30"/>
      <c r="O30"/>
    </row>
    <row r="31" spans="1:15" ht="14.5">
      <c r="A31" s="6" t="s">
        <v>279</v>
      </c>
      <c r="B31" s="6" t="s">
        <v>280</v>
      </c>
      <c r="C31" s="7">
        <f t="shared" si="6"/>
        <v>0</v>
      </c>
      <c r="D31" s="8">
        <v>0</v>
      </c>
      <c r="E31" s="8">
        <v>0</v>
      </c>
      <c r="F31" s="15">
        <f t="shared" si="4"/>
        <v>0</v>
      </c>
      <c r="G31" s="16">
        <f t="shared" si="5"/>
        <v>0</v>
      </c>
      <c r="H31" s="8">
        <v>0</v>
      </c>
      <c r="I31" s="21"/>
      <c r="K31"/>
      <c r="L31"/>
      <c r="M31"/>
      <c r="N31"/>
      <c r="O31"/>
    </row>
    <row r="32" spans="1:15" ht="14.5">
      <c r="A32" s="6"/>
      <c r="B32" s="6" t="s">
        <v>282</v>
      </c>
      <c r="C32" s="7">
        <f>SUM(C23:C31)</f>
        <v>2488.0678962524021</v>
      </c>
      <c r="D32" s="11">
        <f>SUM(D23:D31)</f>
        <v>103.66949567718342</v>
      </c>
      <c r="E32" s="12"/>
      <c r="F32" s="15">
        <f>SUM(F23:F31)</f>
        <v>97.510623563784876</v>
      </c>
      <c r="G32" s="13">
        <f>SUM(G23:G31)</f>
        <v>92.117883567053696</v>
      </c>
      <c r="H32" s="14">
        <f>SUM(H23:H31)</f>
        <v>100</v>
      </c>
      <c r="I32" s="14"/>
      <c r="K32"/>
      <c r="L32"/>
      <c r="M32"/>
      <c r="N32"/>
      <c r="O32"/>
    </row>
    <row r="33" spans="2:15" ht="14.5">
      <c r="K33"/>
      <c r="L33"/>
      <c r="M33"/>
      <c r="N33"/>
      <c r="O33"/>
    </row>
    <row r="34" spans="2:15" ht="14.5">
      <c r="B34" s="1" t="s">
        <v>290</v>
      </c>
      <c r="K34"/>
      <c r="L34"/>
      <c r="M34"/>
      <c r="N34"/>
      <c r="O34"/>
    </row>
    <row r="35" spans="2:15" ht="14.5">
      <c r="K35"/>
      <c r="L35"/>
      <c r="M35"/>
      <c r="N35"/>
      <c r="O35"/>
    </row>
    <row r="36" spans="2:15" ht="14.5">
      <c r="K36"/>
      <c r="L36"/>
      <c r="M36"/>
      <c r="N36"/>
      <c r="O36"/>
    </row>
    <row r="37" spans="2:15" ht="14.5">
      <c r="K37"/>
      <c r="L37"/>
      <c r="M37"/>
      <c r="N37"/>
      <c r="O37"/>
    </row>
    <row r="38" spans="2:15" ht="14.5">
      <c r="K38"/>
      <c r="L38"/>
      <c r="M38"/>
      <c r="N38"/>
      <c r="O38"/>
    </row>
    <row r="39" spans="2:15" ht="14.5">
      <c r="K39"/>
      <c r="L39"/>
      <c r="M39"/>
      <c r="N39"/>
      <c r="O39"/>
    </row>
    <row r="40" spans="2:15" ht="14.5">
      <c r="K40"/>
      <c r="L40"/>
      <c r="M40"/>
      <c r="N40"/>
      <c r="O40"/>
    </row>
    <row r="41" spans="2:15" ht="14.5">
      <c r="K41"/>
      <c r="L41"/>
      <c r="M41"/>
      <c r="N41"/>
      <c r="O41"/>
    </row>
    <row r="42" spans="2:15" ht="14.5">
      <c r="K42"/>
      <c r="L42"/>
      <c r="M42"/>
      <c r="N42"/>
      <c r="O42"/>
    </row>
  </sheetData>
  <sheetProtection algorithmName="SHA-512" hashValue="dJ742w3K8hjAdG/uIMxdwRIXqtVYnU/OylIRjD1TE+IeKlenOGZt1WHcDjXCdMi6LKgOD0dQAeUls5m8WglkCg==" saltValue="nnHV+PQ7URw2/bd7z+N33Q==" spinCount="100000" sheet="1" objects="1" scenarios="1" insertHyperlinks="0" sort="0" autoFilter="0" pivotTables="0"/>
  <mergeCells count="7">
    <mergeCell ref="A2:I2"/>
    <mergeCell ref="A1:I1"/>
    <mergeCell ref="O6:O7"/>
    <mergeCell ref="A3:H3"/>
    <mergeCell ref="L6:L7"/>
    <mergeCell ref="M6:M7"/>
    <mergeCell ref="N6:N7"/>
  </mergeCells>
  <pageMargins left="0.69930555555555596" right="0.69930555555555596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Tabel NBM 2024</vt:lpstr>
      <vt:lpstr>PPH NBM 2024</vt:lpstr>
      <vt:lpstr>'Tabel NBM 2024'!Print_Area</vt:lpstr>
      <vt:lpstr>'Tabel NBM 2024'!Print_Titles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SOLID</dc:creator>
  <cp:lastModifiedBy>Ekoristi Dalita</cp:lastModifiedBy>
  <cp:lastPrinted>2026-04-29T00:13:16Z</cp:lastPrinted>
  <dcterms:created xsi:type="dcterms:W3CDTF">2018-07-05T01:57:00Z</dcterms:created>
  <dcterms:modified xsi:type="dcterms:W3CDTF">2026-06-01T03:06:50Z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1033-10.2.0.7516</vt:lpwstr>
  </property>
</Properties>
</file>